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/>
  <xr:revisionPtr revIDLastSave="0" documentId="13_ncr:1_{48B27913-63E4-457E-A106-DC52B593BF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duct Price List" sheetId="1" r:id="rId1"/>
  </sheets>
  <externalReferences>
    <externalReference r:id="rId2"/>
  </externalReferences>
  <definedNames>
    <definedName name="ColumnTitle1">ProductPriceList[[#Headers],[Product Number]]</definedName>
    <definedName name="_xlnm.Print_Titles" localSheetId="0">'Product Price List'!$11:$11</definedName>
    <definedName name="RowTitleRegion1..F5">'Product Price List'!$B$9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92" i="1" l="1"/>
  <c r="I192" i="1"/>
  <c r="F194" i="1"/>
  <c r="H13" i="1"/>
  <c r="H14" i="1"/>
  <c r="H15" i="1"/>
  <c r="J15" i="1" s="1"/>
  <c r="H16" i="1"/>
  <c r="H17" i="1"/>
  <c r="H18" i="1"/>
  <c r="H19" i="1"/>
  <c r="H20" i="1"/>
  <c r="H21" i="1"/>
  <c r="H22" i="1"/>
  <c r="H23" i="1"/>
  <c r="H24" i="1"/>
  <c r="J24" i="1" s="1"/>
  <c r="H25" i="1"/>
  <c r="J25" i="1" s="1"/>
  <c r="H26" i="1"/>
  <c r="H27" i="1"/>
  <c r="H28" i="1"/>
  <c r="J28" i="1"/>
  <c r="H29" i="1"/>
  <c r="H30" i="1"/>
  <c r="H31" i="1"/>
  <c r="J31" i="1" s="1"/>
  <c r="H32" i="1"/>
  <c r="H33" i="1"/>
  <c r="H34" i="1"/>
  <c r="H35" i="1"/>
  <c r="J35" i="1" s="1"/>
  <c r="H36" i="1"/>
  <c r="H37" i="1"/>
  <c r="H38" i="1"/>
  <c r="H39" i="1"/>
  <c r="H40" i="1"/>
  <c r="J40" i="1"/>
  <c r="H41" i="1"/>
  <c r="J41" i="1" s="1"/>
  <c r="H42" i="1"/>
  <c r="H43" i="1"/>
  <c r="H44" i="1"/>
  <c r="J44" i="1" s="1"/>
  <c r="H45" i="1"/>
  <c r="J45" i="1" s="1"/>
  <c r="H46" i="1"/>
  <c r="H47" i="1"/>
  <c r="H48" i="1"/>
  <c r="J48" i="1"/>
  <c r="H49" i="1"/>
  <c r="H50" i="1"/>
  <c r="H51" i="1"/>
  <c r="J51" i="1" s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J72" i="1"/>
  <c r="H73" i="1"/>
  <c r="H74" i="1"/>
  <c r="H75" i="1"/>
  <c r="H76" i="1"/>
  <c r="J76" i="1" s="1"/>
  <c r="H77" i="1"/>
  <c r="H78" i="1"/>
  <c r="H79" i="1"/>
  <c r="J79" i="1" s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J93" i="1" s="1"/>
  <c r="H94" i="1"/>
  <c r="H95" i="1"/>
  <c r="H96" i="1"/>
  <c r="H97" i="1"/>
  <c r="J97" i="1" s="1"/>
  <c r="H98" i="1"/>
  <c r="H99" i="1"/>
  <c r="H100" i="1"/>
  <c r="H101" i="1"/>
  <c r="J101" i="1" s="1"/>
  <c r="H102" i="1"/>
  <c r="H103" i="1"/>
  <c r="H104" i="1"/>
  <c r="J104" i="1"/>
  <c r="H105" i="1"/>
  <c r="H106" i="1"/>
  <c r="H107" i="1"/>
  <c r="H108" i="1"/>
  <c r="J108" i="1" s="1"/>
  <c r="H109" i="1"/>
  <c r="H110" i="1"/>
  <c r="H111" i="1"/>
  <c r="J111" i="1" s="1"/>
  <c r="H112" i="1"/>
  <c r="H113" i="1"/>
  <c r="H114" i="1"/>
  <c r="H115" i="1"/>
  <c r="J115" i="1" s="1"/>
  <c r="H116" i="1"/>
  <c r="H117" i="1"/>
  <c r="H118" i="1"/>
  <c r="H119" i="1"/>
  <c r="J119" i="1" s="1"/>
  <c r="H120" i="1"/>
  <c r="H121" i="1"/>
  <c r="H122" i="1"/>
  <c r="H123" i="1"/>
  <c r="J123" i="1" s="1"/>
  <c r="H124" i="1"/>
  <c r="H125" i="1"/>
  <c r="H126" i="1"/>
  <c r="H127" i="1"/>
  <c r="H128" i="1"/>
  <c r="J128" i="1"/>
  <c r="H129" i="1"/>
  <c r="J129" i="1" s="1"/>
  <c r="H130" i="1"/>
  <c r="H131" i="1"/>
  <c r="H132" i="1"/>
  <c r="J132" i="1" s="1"/>
  <c r="H133" i="1"/>
  <c r="J133" i="1" s="1"/>
  <c r="H134" i="1"/>
  <c r="H135" i="1"/>
  <c r="J135" i="1" s="1"/>
  <c r="H136" i="1"/>
  <c r="H137" i="1"/>
  <c r="H138" i="1"/>
  <c r="H139" i="1"/>
  <c r="J139" i="1" s="1"/>
  <c r="H140" i="1"/>
  <c r="H141" i="1"/>
  <c r="H142" i="1"/>
  <c r="H143" i="1"/>
  <c r="J143" i="1" s="1"/>
  <c r="H144" i="1"/>
  <c r="H145" i="1"/>
  <c r="H146" i="1"/>
  <c r="H147" i="1"/>
  <c r="J147" i="1" s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J168" i="1"/>
  <c r="H169" i="1"/>
  <c r="H170" i="1"/>
  <c r="H171" i="1"/>
  <c r="J171" i="1" s="1"/>
  <c r="H172" i="1"/>
  <c r="H173" i="1"/>
  <c r="H174" i="1"/>
  <c r="H175" i="1"/>
  <c r="H176" i="1"/>
  <c r="H177" i="1"/>
  <c r="H178" i="1"/>
  <c r="H179" i="1"/>
  <c r="H180" i="1"/>
  <c r="J180" i="1"/>
  <c r="H181" i="1"/>
  <c r="J181" i="1" s="1"/>
  <c r="H182" i="1"/>
  <c r="H183" i="1"/>
  <c r="H184" i="1"/>
  <c r="J184" i="1" s="1"/>
  <c r="H185" i="1"/>
  <c r="J185" i="1" s="1"/>
  <c r="H186" i="1"/>
  <c r="H187" i="1"/>
  <c r="H188" i="1"/>
  <c r="H189" i="1"/>
  <c r="H190" i="1"/>
  <c r="J12" i="1"/>
  <c r="H12" i="1"/>
  <c r="E12" i="1"/>
  <c r="E13" i="1"/>
  <c r="K13" i="1" s="1"/>
  <c r="E14" i="1"/>
  <c r="E15" i="1"/>
  <c r="K15" i="1" s="1"/>
  <c r="E16" i="1"/>
  <c r="K16" i="1" s="1"/>
  <c r="E17" i="1"/>
  <c r="K17" i="1" s="1"/>
  <c r="E18" i="1"/>
  <c r="K18" i="1" s="1"/>
  <c r="E19" i="1"/>
  <c r="K19" i="1" s="1"/>
  <c r="E20" i="1"/>
  <c r="E21" i="1"/>
  <c r="K21" i="1" s="1"/>
  <c r="E22" i="1"/>
  <c r="J22" i="1" s="1"/>
  <c r="E23" i="1"/>
  <c r="K23" i="1" s="1"/>
  <c r="E24" i="1"/>
  <c r="K24" i="1" s="1"/>
  <c r="E25" i="1"/>
  <c r="K25" i="1" s="1"/>
  <c r="E26" i="1"/>
  <c r="K26" i="1" s="1"/>
  <c r="E27" i="1"/>
  <c r="K27" i="1" s="1"/>
  <c r="E28" i="1"/>
  <c r="K28" i="1" s="1"/>
  <c r="E29" i="1"/>
  <c r="K29" i="1" s="1"/>
  <c r="E30" i="1"/>
  <c r="K30" i="1" s="1"/>
  <c r="E31" i="1"/>
  <c r="K31" i="1" s="1"/>
  <c r="E32" i="1"/>
  <c r="K32" i="1" s="1"/>
  <c r="E33" i="1"/>
  <c r="K33" i="1" s="1"/>
  <c r="E34" i="1"/>
  <c r="K34" i="1" s="1"/>
  <c r="E35" i="1"/>
  <c r="K35" i="1" s="1"/>
  <c r="E36" i="1"/>
  <c r="K36" i="1" s="1"/>
  <c r="E37" i="1"/>
  <c r="K37" i="1" s="1"/>
  <c r="E38" i="1"/>
  <c r="K38" i="1" s="1"/>
  <c r="E39" i="1"/>
  <c r="K39" i="1" s="1"/>
  <c r="E40" i="1"/>
  <c r="K40" i="1" s="1"/>
  <c r="E41" i="1"/>
  <c r="K41" i="1" s="1"/>
  <c r="E42" i="1"/>
  <c r="K42" i="1" s="1"/>
  <c r="E43" i="1"/>
  <c r="K43" i="1" s="1"/>
  <c r="E44" i="1"/>
  <c r="K44" i="1" s="1"/>
  <c r="E45" i="1"/>
  <c r="K45" i="1" s="1"/>
  <c r="E46" i="1"/>
  <c r="J46" i="1" s="1"/>
  <c r="E47" i="1"/>
  <c r="K47" i="1" s="1"/>
  <c r="E48" i="1"/>
  <c r="K48" i="1" s="1"/>
  <c r="E49" i="1"/>
  <c r="K49" i="1" s="1"/>
  <c r="E50" i="1"/>
  <c r="K50" i="1" s="1"/>
  <c r="E51" i="1"/>
  <c r="K51" i="1" s="1"/>
  <c r="E52" i="1"/>
  <c r="E53" i="1"/>
  <c r="K53" i="1" s="1"/>
  <c r="E54" i="1"/>
  <c r="K54" i="1" s="1"/>
  <c r="E55" i="1"/>
  <c r="K55" i="1" s="1"/>
  <c r="E56" i="1"/>
  <c r="K56" i="1" s="1"/>
  <c r="E57" i="1"/>
  <c r="K57" i="1" s="1"/>
  <c r="E58" i="1"/>
  <c r="K58" i="1" s="1"/>
  <c r="E59" i="1"/>
  <c r="K59" i="1" s="1"/>
  <c r="E60" i="1"/>
  <c r="K60" i="1" s="1"/>
  <c r="E61" i="1"/>
  <c r="K61" i="1" s="1"/>
  <c r="E62" i="1"/>
  <c r="K62" i="1" s="1"/>
  <c r="E63" i="1"/>
  <c r="K63" i="1" s="1"/>
  <c r="E64" i="1"/>
  <c r="K64" i="1" s="1"/>
  <c r="E65" i="1"/>
  <c r="K65" i="1" s="1"/>
  <c r="E66" i="1"/>
  <c r="K66" i="1" s="1"/>
  <c r="E67" i="1"/>
  <c r="K67" i="1" s="1"/>
  <c r="E68" i="1"/>
  <c r="K68" i="1" s="1"/>
  <c r="E69" i="1"/>
  <c r="K69" i="1" s="1"/>
  <c r="E70" i="1"/>
  <c r="K70" i="1" s="1"/>
  <c r="E71" i="1"/>
  <c r="K71" i="1" s="1"/>
  <c r="E72" i="1"/>
  <c r="K72" i="1" s="1"/>
  <c r="E73" i="1"/>
  <c r="K73" i="1" s="1"/>
  <c r="E74" i="1"/>
  <c r="K74" i="1" s="1"/>
  <c r="E75" i="1"/>
  <c r="K75" i="1" s="1"/>
  <c r="E76" i="1"/>
  <c r="K76" i="1" s="1"/>
  <c r="E77" i="1"/>
  <c r="K77" i="1" s="1"/>
  <c r="E78" i="1"/>
  <c r="J78" i="1" s="1"/>
  <c r="E79" i="1"/>
  <c r="K79" i="1" s="1"/>
  <c r="E80" i="1"/>
  <c r="K80" i="1" s="1"/>
  <c r="E81" i="1"/>
  <c r="K81" i="1" s="1"/>
  <c r="E82" i="1"/>
  <c r="K82" i="1" s="1"/>
  <c r="E83" i="1"/>
  <c r="K83" i="1" s="1"/>
  <c r="E84" i="1"/>
  <c r="K84" i="1" s="1"/>
  <c r="E85" i="1"/>
  <c r="K85" i="1" s="1"/>
  <c r="E86" i="1"/>
  <c r="J86" i="1" s="1"/>
  <c r="E87" i="1"/>
  <c r="K87" i="1" s="1"/>
  <c r="E88" i="1"/>
  <c r="K88" i="1" s="1"/>
  <c r="E89" i="1"/>
  <c r="K89" i="1" s="1"/>
  <c r="E90" i="1"/>
  <c r="K90" i="1" s="1"/>
  <c r="E91" i="1"/>
  <c r="K91" i="1" s="1"/>
  <c r="E92" i="1"/>
  <c r="E93" i="1"/>
  <c r="K93" i="1" s="1"/>
  <c r="E94" i="1"/>
  <c r="K94" i="1" s="1"/>
  <c r="E95" i="1"/>
  <c r="K95" i="1" s="1"/>
  <c r="E96" i="1"/>
  <c r="K96" i="1" s="1"/>
  <c r="E97" i="1"/>
  <c r="K97" i="1" s="1"/>
  <c r="E98" i="1"/>
  <c r="K98" i="1" s="1"/>
  <c r="E99" i="1"/>
  <c r="K99" i="1" s="1"/>
  <c r="E100" i="1"/>
  <c r="K100" i="1" s="1"/>
  <c r="E101" i="1"/>
  <c r="K101" i="1" s="1"/>
  <c r="E102" i="1"/>
  <c r="K102" i="1" s="1"/>
  <c r="E103" i="1"/>
  <c r="K103" i="1" s="1"/>
  <c r="E104" i="1"/>
  <c r="K104" i="1" s="1"/>
  <c r="E105" i="1"/>
  <c r="K105" i="1" s="1"/>
  <c r="E106" i="1"/>
  <c r="K106" i="1" s="1"/>
  <c r="E107" i="1"/>
  <c r="K107" i="1" s="1"/>
  <c r="E108" i="1"/>
  <c r="K108" i="1" s="1"/>
  <c r="E109" i="1"/>
  <c r="K109" i="1" s="1"/>
  <c r="E110" i="1"/>
  <c r="J110" i="1" s="1"/>
  <c r="E111" i="1"/>
  <c r="K111" i="1" s="1"/>
  <c r="E112" i="1"/>
  <c r="K112" i="1" s="1"/>
  <c r="E113" i="1"/>
  <c r="K113" i="1" s="1"/>
  <c r="E114" i="1"/>
  <c r="K114" i="1" s="1"/>
  <c r="E115" i="1"/>
  <c r="K115" i="1" s="1"/>
  <c r="E116" i="1"/>
  <c r="E117" i="1"/>
  <c r="K117" i="1" s="1"/>
  <c r="E118" i="1"/>
  <c r="K118" i="1" s="1"/>
  <c r="E119" i="1"/>
  <c r="K119" i="1" s="1"/>
  <c r="E120" i="1"/>
  <c r="K120" i="1" s="1"/>
  <c r="E121" i="1"/>
  <c r="K121" i="1" s="1"/>
  <c r="E122" i="1"/>
  <c r="K122" i="1" s="1"/>
  <c r="E123" i="1"/>
  <c r="K123" i="1" s="1"/>
  <c r="E124" i="1"/>
  <c r="K124" i="1" s="1"/>
  <c r="E125" i="1"/>
  <c r="K125" i="1" s="1"/>
  <c r="E126" i="1"/>
  <c r="K126" i="1" s="1"/>
  <c r="E127" i="1"/>
  <c r="K127" i="1" s="1"/>
  <c r="E128" i="1"/>
  <c r="K128" i="1" s="1"/>
  <c r="E129" i="1"/>
  <c r="K129" i="1" s="1"/>
  <c r="E130" i="1"/>
  <c r="K130" i="1" s="1"/>
  <c r="E131" i="1"/>
  <c r="K131" i="1" s="1"/>
  <c r="E132" i="1"/>
  <c r="K132" i="1" s="1"/>
  <c r="E133" i="1"/>
  <c r="K133" i="1" s="1"/>
  <c r="E134" i="1"/>
  <c r="K134" i="1" s="1"/>
  <c r="E135" i="1"/>
  <c r="K135" i="1" s="1"/>
  <c r="E136" i="1"/>
  <c r="E137" i="1"/>
  <c r="K137" i="1" s="1"/>
  <c r="E138" i="1"/>
  <c r="K138" i="1" s="1"/>
  <c r="E139" i="1"/>
  <c r="K139" i="1" s="1"/>
  <c r="E140" i="1"/>
  <c r="K140" i="1" s="1"/>
  <c r="E141" i="1"/>
  <c r="K141" i="1" s="1"/>
  <c r="E142" i="1"/>
  <c r="J142" i="1" s="1"/>
  <c r="E143" i="1"/>
  <c r="K143" i="1" s="1"/>
  <c r="E144" i="1"/>
  <c r="K144" i="1" s="1"/>
  <c r="E145" i="1"/>
  <c r="K145" i="1" s="1"/>
  <c r="E146" i="1"/>
  <c r="K146" i="1" s="1"/>
  <c r="E147" i="1"/>
  <c r="K147" i="1" s="1"/>
  <c r="E148" i="1"/>
  <c r="K148" i="1" s="1"/>
  <c r="E149" i="1"/>
  <c r="K149" i="1" s="1"/>
  <c r="E150" i="1"/>
  <c r="K150" i="1" s="1"/>
  <c r="E151" i="1"/>
  <c r="K151" i="1" s="1"/>
  <c r="E152" i="1"/>
  <c r="K152" i="1" s="1"/>
  <c r="E153" i="1"/>
  <c r="K153" i="1" s="1"/>
  <c r="E154" i="1"/>
  <c r="K154" i="1" s="1"/>
  <c r="E155" i="1"/>
  <c r="K155" i="1" s="1"/>
  <c r="E156" i="1"/>
  <c r="K156" i="1" s="1"/>
  <c r="E157" i="1"/>
  <c r="K157" i="1" s="1"/>
  <c r="E158" i="1"/>
  <c r="K158" i="1" s="1"/>
  <c r="E159" i="1"/>
  <c r="K159" i="1" s="1"/>
  <c r="E160" i="1"/>
  <c r="E161" i="1"/>
  <c r="K161" i="1" s="1"/>
  <c r="E162" i="1"/>
  <c r="K162" i="1" s="1"/>
  <c r="E163" i="1"/>
  <c r="K163" i="1" s="1"/>
  <c r="E164" i="1"/>
  <c r="K164" i="1" s="1"/>
  <c r="E165" i="1"/>
  <c r="K165" i="1" s="1"/>
  <c r="E166" i="1"/>
  <c r="J166" i="1" s="1"/>
  <c r="E167" i="1"/>
  <c r="K167" i="1" s="1"/>
  <c r="E168" i="1"/>
  <c r="K168" i="1" s="1"/>
  <c r="E169" i="1"/>
  <c r="K169" i="1" s="1"/>
  <c r="E170" i="1"/>
  <c r="K170" i="1" s="1"/>
  <c r="E171" i="1"/>
  <c r="K171" i="1" s="1"/>
  <c r="E172" i="1"/>
  <c r="K172" i="1" s="1"/>
  <c r="E173" i="1"/>
  <c r="K173" i="1" s="1"/>
  <c r="E174" i="1"/>
  <c r="J174" i="1" s="1"/>
  <c r="E175" i="1"/>
  <c r="K175" i="1" s="1"/>
  <c r="E176" i="1"/>
  <c r="K176" i="1" s="1"/>
  <c r="E177" i="1"/>
  <c r="K177" i="1" s="1"/>
  <c r="E178" i="1"/>
  <c r="K178" i="1" s="1"/>
  <c r="E179" i="1"/>
  <c r="K179" i="1" s="1"/>
  <c r="E180" i="1"/>
  <c r="K180" i="1" s="1"/>
  <c r="E181" i="1"/>
  <c r="K181" i="1" s="1"/>
  <c r="E182" i="1"/>
  <c r="K182" i="1" s="1"/>
  <c r="E183" i="1"/>
  <c r="K183" i="1" s="1"/>
  <c r="E184" i="1"/>
  <c r="K184" i="1" s="1"/>
  <c r="E185" i="1"/>
  <c r="K185" i="1" s="1"/>
  <c r="E186" i="1"/>
  <c r="J186" i="1" s="1"/>
  <c r="E187" i="1"/>
  <c r="K187" i="1" s="1"/>
  <c r="E188" i="1"/>
  <c r="K188" i="1" s="1"/>
  <c r="E189" i="1"/>
  <c r="E190" i="1"/>
  <c r="K190" i="1" s="1"/>
  <c r="I194" i="1"/>
  <c r="J88" i="1" l="1"/>
  <c r="K192" i="1"/>
  <c r="G193" i="1" s="1"/>
  <c r="J193" i="1" s="1"/>
  <c r="K14" i="1"/>
  <c r="J14" i="1"/>
  <c r="J162" i="1"/>
  <c r="J154" i="1"/>
  <c r="J150" i="1"/>
  <c r="J126" i="1"/>
  <c r="K174" i="1"/>
  <c r="K142" i="1"/>
  <c r="K110" i="1"/>
  <c r="K46" i="1"/>
  <c r="J189" i="1"/>
  <c r="K189" i="1"/>
  <c r="J190" i="1"/>
  <c r="J161" i="1"/>
  <c r="J122" i="1"/>
  <c r="J85" i="1"/>
  <c r="J82" i="1"/>
  <c r="J69" i="1"/>
  <c r="J65" i="1"/>
  <c r="J61" i="1"/>
  <c r="J58" i="1"/>
  <c r="J54" i="1"/>
  <c r="J34" i="1"/>
  <c r="J21" i="1"/>
  <c r="K186" i="1"/>
  <c r="J178" i="1"/>
  <c r="J158" i="1"/>
  <c r="J38" i="1"/>
  <c r="J18" i="1"/>
  <c r="K78" i="1"/>
  <c r="J187" i="1"/>
  <c r="J177" i="1"/>
  <c r="J165" i="1"/>
  <c r="J125" i="1"/>
  <c r="J118" i="1"/>
  <c r="J114" i="1"/>
  <c r="K160" i="1"/>
  <c r="J160" i="1"/>
  <c r="K136" i="1"/>
  <c r="J136" i="1"/>
  <c r="K116" i="1"/>
  <c r="J116" i="1"/>
  <c r="K92" i="1"/>
  <c r="J92" i="1"/>
  <c r="K52" i="1"/>
  <c r="J52" i="1"/>
  <c r="K20" i="1"/>
  <c r="J20" i="1"/>
  <c r="K12" i="1"/>
  <c r="E191" i="1" a="1"/>
  <c r="E191" i="1" s="1"/>
  <c r="J183" i="1"/>
  <c r="J176" i="1"/>
  <c r="J173" i="1"/>
  <c r="J170" i="1"/>
  <c r="J167" i="1"/>
  <c r="J156" i="1"/>
  <c r="J152" i="1"/>
  <c r="J148" i="1"/>
  <c r="J145" i="1"/>
  <c r="J141" i="1"/>
  <c r="J138" i="1"/>
  <c r="J134" i="1"/>
  <c r="J131" i="1"/>
  <c r="J124" i="1"/>
  <c r="J121" i="1"/>
  <c r="J117" i="1"/>
  <c r="J106" i="1"/>
  <c r="J103" i="1"/>
  <c r="J99" i="1"/>
  <c r="J95" i="1"/>
  <c r="J91" i="1"/>
  <c r="J87" i="1"/>
  <c r="J84" i="1"/>
  <c r="J81" i="1"/>
  <c r="J75" i="1"/>
  <c r="J68" i="1"/>
  <c r="J64" i="1"/>
  <c r="J60" i="1"/>
  <c r="J57" i="1"/>
  <c r="J50" i="1"/>
  <c r="J47" i="1"/>
  <c r="J16" i="1"/>
  <c r="J13" i="1"/>
  <c r="K166" i="1"/>
  <c r="K86" i="1"/>
  <c r="K22" i="1"/>
  <c r="J188" i="1"/>
  <c r="J182" i="1"/>
  <c r="J179" i="1"/>
  <c r="J175" i="1"/>
  <c r="J172" i="1"/>
  <c r="J169" i="1"/>
  <c r="J163" i="1"/>
  <c r="J159" i="1"/>
  <c r="J155" i="1"/>
  <c r="J151" i="1"/>
  <c r="J144" i="1"/>
  <c r="J140" i="1"/>
  <c r="J137" i="1"/>
  <c r="J112" i="1"/>
  <c r="J109" i="1"/>
  <c r="J105" i="1"/>
  <c r="J102" i="1"/>
  <c r="J98" i="1"/>
  <c r="J94" i="1"/>
  <c r="J90" i="1"/>
  <c r="J80" i="1"/>
  <c r="J74" i="1"/>
  <c r="J71" i="1"/>
  <c r="J67" i="1"/>
  <c r="J63" i="1"/>
  <c r="J56" i="1"/>
  <c r="J53" i="1"/>
  <c r="J42" i="1"/>
  <c r="J39" i="1"/>
  <c r="J36" i="1"/>
  <c r="J32" i="1"/>
  <c r="J29" i="1"/>
  <c r="J26" i="1"/>
  <c r="J19" i="1"/>
  <c r="J164" i="1"/>
  <c r="J157" i="1"/>
  <c r="J153" i="1"/>
  <c r="J149" i="1"/>
  <c r="J146" i="1"/>
  <c r="J130" i="1"/>
  <c r="J127" i="1"/>
  <c r="J120" i="1"/>
  <c r="J113" i="1"/>
  <c r="J107" i="1"/>
  <c r="J100" i="1"/>
  <c r="J96" i="1"/>
  <c r="J89" i="1"/>
  <c r="J83" i="1"/>
  <c r="J77" i="1"/>
  <c r="J73" i="1"/>
  <c r="J70" i="1"/>
  <c r="J66" i="1"/>
  <c r="J62" i="1"/>
  <c r="J59" i="1"/>
  <c r="J55" i="1"/>
  <c r="J49" i="1"/>
  <c r="J43" i="1"/>
  <c r="J37" i="1"/>
  <c r="J33" i="1"/>
  <c r="J30" i="1"/>
  <c r="J27" i="1"/>
  <c r="J23" i="1"/>
  <c r="J17" i="1"/>
  <c r="H191" i="1" a="1"/>
  <c r="H191" i="1" s="1"/>
  <c r="J191" i="1" l="1"/>
  <c r="J192" i="1" s="1"/>
  <c r="J194" i="1" s="1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<sst xmlns="http://schemas.openxmlformats.org/spreadsheetml/2006/main" count="407" uniqueCount="389">
  <si>
    <t>Last Updated:</t>
  </si>
  <si>
    <t>Product Number</t>
  </si>
  <si>
    <t>Name</t>
  </si>
  <si>
    <t>Retail Price/Unit</t>
  </si>
  <si>
    <t>GST</t>
  </si>
  <si>
    <t>TOTAL</t>
  </si>
  <si>
    <t>1/0</t>
  </si>
  <si>
    <t>BSBESB304</t>
  </si>
  <si>
    <t>Determine resource requirements for new business ventures</t>
  </si>
  <si>
    <t>BSBESB401</t>
  </si>
  <si>
    <t>Research and develop business plans</t>
  </si>
  <si>
    <t>BSBESB404</t>
  </si>
  <si>
    <t>Market new business ventures</t>
  </si>
  <si>
    <t>BSBESB406</t>
  </si>
  <si>
    <t>Establish operational strategies and procedures for new business ventures</t>
  </si>
  <si>
    <t>BSBESB407</t>
  </si>
  <si>
    <t>Manage finances for new business ventures</t>
  </si>
  <si>
    <t>BSBFRA401</t>
  </si>
  <si>
    <t>Manage compliance with franchisee obligations and legislative requirements</t>
  </si>
  <si>
    <t>BSBFRA402</t>
  </si>
  <si>
    <t>Establish a franchise</t>
  </si>
  <si>
    <t>BSBFRA403</t>
  </si>
  <si>
    <t>Manage relationship with franchisor</t>
  </si>
  <si>
    <t>BSBFRA404</t>
  </si>
  <si>
    <t>Manage a multiple-site franchise</t>
  </si>
  <si>
    <t>BSBHRM404</t>
  </si>
  <si>
    <t>Review human resource functions</t>
  </si>
  <si>
    <t>BSBHRM506</t>
  </si>
  <si>
    <t>Manage recruitment selection and induction processes</t>
  </si>
  <si>
    <t>BSBINN301</t>
  </si>
  <si>
    <t>Promote innovation in a team environment</t>
  </si>
  <si>
    <t>BSBLED501</t>
  </si>
  <si>
    <t>Develop a workplace learning environment</t>
  </si>
  <si>
    <t>BSBMGT502</t>
  </si>
  <si>
    <t>Manage people performance</t>
  </si>
  <si>
    <t>BSBMKG413</t>
  </si>
  <si>
    <t>Promote products and services</t>
  </si>
  <si>
    <t>BSBPEF501</t>
  </si>
  <si>
    <t>Manage personal and professional development</t>
  </si>
  <si>
    <t>BSBSMB402</t>
  </si>
  <si>
    <t>Plan small business finances</t>
  </si>
  <si>
    <t>BSBSMB403</t>
  </si>
  <si>
    <t>Market the small business</t>
  </si>
  <si>
    <t>BSBSMB404</t>
  </si>
  <si>
    <t>Undertake small business planning</t>
  </si>
  <si>
    <t>BSBSMB406</t>
  </si>
  <si>
    <t>Manage small business finances</t>
  </si>
  <si>
    <t>BSBSMB408</t>
  </si>
  <si>
    <t>Manage personal, family, cultural and business obligations</t>
  </si>
  <si>
    <t>BSBSMB409</t>
  </si>
  <si>
    <t>Build and maintain relationships with small business stakeholders</t>
  </si>
  <si>
    <t>BSBSUS201</t>
  </si>
  <si>
    <t>Participate in environmentally sustainable work practices</t>
  </si>
  <si>
    <t>BSBSUS211</t>
  </si>
  <si>
    <t>Participate in sustainable work practices</t>
  </si>
  <si>
    <t>BSBSUS501</t>
  </si>
  <si>
    <t>Develop workplace policy and procedures for sustainability</t>
  </si>
  <si>
    <t>BSBSUS511</t>
  </si>
  <si>
    <t>Develop workplace policies and procedures for sustainability</t>
  </si>
  <si>
    <t>BSBWHS201</t>
  </si>
  <si>
    <t>Contribute to health and safety of self and others</t>
  </si>
  <si>
    <t>BSBWOR501</t>
  </si>
  <si>
    <t>Manage personal work priorities and professional development</t>
  </si>
  <si>
    <t>BSBWOR502</t>
  </si>
  <si>
    <t>Lead and manage team effectiveness</t>
  </si>
  <si>
    <t>HLTINF005</t>
  </si>
  <si>
    <t>Maintain infection prevention for skin penetration treatments</t>
  </si>
  <si>
    <t>SHBBBOS007</t>
  </si>
  <si>
    <t>Apply cosmetic tanning products</t>
  </si>
  <si>
    <t>SHBBBOS008</t>
  </si>
  <si>
    <t>Provide body massages</t>
  </si>
  <si>
    <t>SHBBBOS009</t>
  </si>
  <si>
    <t>Provide aromatherapy massages</t>
  </si>
  <si>
    <t>SHBBBOS010</t>
  </si>
  <si>
    <t>Use reflexology relaxation techniques in beauty treatments</t>
  </si>
  <si>
    <t>SHBBBOS011</t>
  </si>
  <si>
    <t>Provide superficial lymph massage treatments</t>
  </si>
  <si>
    <t>SHBBCCS004</t>
  </si>
  <si>
    <t>Demonstrate retail skin care products</t>
  </si>
  <si>
    <t>SHBBCCS005</t>
  </si>
  <si>
    <t>Advise on beauty products and services</t>
  </si>
  <si>
    <t>SHBBCCS006</t>
  </si>
  <si>
    <t>Prepare personalised aromatic plant oil blends for beauty treatments</t>
  </si>
  <si>
    <t>SHBBCCS007</t>
  </si>
  <si>
    <t>Interpret the chemical composition and physical effects of cosmetic products</t>
  </si>
  <si>
    <t>SHBBCOS001</t>
  </si>
  <si>
    <t>Provide cosmetic tattooing consultations</t>
  </si>
  <si>
    <t>SHBBCOS002</t>
  </si>
  <si>
    <t>Apply knowledge of colour theory and pigmentology to cosmetic tattooing</t>
  </si>
  <si>
    <t>SHBBCOS003</t>
  </si>
  <si>
    <t>Incorporate elements and principles of design in cosmetic tattooing</t>
  </si>
  <si>
    <t>SHBBCOS004</t>
  </si>
  <si>
    <t>Provide cosmetic tattoo for eyebrows</t>
  </si>
  <si>
    <t>SHBBCOS005</t>
  </si>
  <si>
    <t>Provide cosmetic tattoo for lips</t>
  </si>
  <si>
    <t>SHBBCOS006</t>
  </si>
  <si>
    <t>Provide cosmetic tattoo for eyes</t>
  </si>
  <si>
    <t>SHBBCOS007</t>
  </si>
  <si>
    <t>Provide cosmetic tattoo for scalp micropigmentation</t>
  </si>
  <si>
    <t>SHBBCOS008</t>
  </si>
  <si>
    <t>Provide 3D nipple areola complex tattooing</t>
  </si>
  <si>
    <t>SHBBFAS004</t>
  </si>
  <si>
    <t>Provide lash and brow services</t>
  </si>
  <si>
    <t>SHBBFAS005</t>
  </si>
  <si>
    <t>Provide facial treatments and skin care recommendations</t>
  </si>
  <si>
    <t>SHBBFAS006</t>
  </si>
  <si>
    <t>Provide specialised facial treatments</t>
  </si>
  <si>
    <t>SHBBHRS005</t>
  </si>
  <si>
    <t>Identify and control safety risks for intense pulsed light and laser hair reduction treatments</t>
  </si>
  <si>
    <t>SHBBHRS006</t>
  </si>
  <si>
    <t>Design laser hair reduction treatment programs</t>
  </si>
  <si>
    <t>SHBBHRS007</t>
  </si>
  <si>
    <t>Provide laser hair reduction treatments</t>
  </si>
  <si>
    <t>SHBBHRS008</t>
  </si>
  <si>
    <t>Design intense pulsed light hair reduction treatment programs</t>
  </si>
  <si>
    <t>SHBBHRS009</t>
  </si>
  <si>
    <t>Provide intense pulsed light hair reduction treatments</t>
  </si>
  <si>
    <t>SHBBHRS010</t>
  </si>
  <si>
    <t>Provide waxing services</t>
  </si>
  <si>
    <t>SHBBHRS011</t>
  </si>
  <si>
    <t>Provide female intimate waxing services</t>
  </si>
  <si>
    <t>SHBBHRS012</t>
  </si>
  <si>
    <t>Provide male intimate waxing services</t>
  </si>
  <si>
    <t>SHBBHRS013</t>
  </si>
  <si>
    <t>Provide hair reduction treatments using electrical currents</t>
  </si>
  <si>
    <t>SHBBINF001</t>
  </si>
  <si>
    <t>Maintain infection control standards</t>
  </si>
  <si>
    <t>SHBBINF002</t>
  </si>
  <si>
    <t>SHBBMUP003</t>
  </si>
  <si>
    <t>Design and apply make-up for photography</t>
  </si>
  <si>
    <t>SHBBMUP008</t>
  </si>
  <si>
    <t>Apply eyelash extensions</t>
  </si>
  <si>
    <t>SHBBMUP009</t>
  </si>
  <si>
    <t>Design and apply make-up</t>
  </si>
  <si>
    <t>SHBBMUP010</t>
  </si>
  <si>
    <t>SHBBMUP011</t>
  </si>
  <si>
    <t>Design and apply remedial camouflage make-up</t>
  </si>
  <si>
    <t>SHBBMUP012</t>
  </si>
  <si>
    <t>Apply airbrushed make-up</t>
  </si>
  <si>
    <t>SHBBMUP013</t>
  </si>
  <si>
    <t>Design and apply creative make-up</t>
  </si>
  <si>
    <t>SHBBMUP014</t>
  </si>
  <si>
    <t>Work collaboratively on make-up productions</t>
  </si>
  <si>
    <t>SHBBMUP015</t>
  </si>
  <si>
    <t>Apply volume eyelash extensions</t>
  </si>
  <si>
    <t>SHBBNLS007</t>
  </si>
  <si>
    <t>Provide manicure and pedicare services</t>
  </si>
  <si>
    <t>SHBBNLS008</t>
  </si>
  <si>
    <t>Apply gel and dip powder nail enhancements</t>
  </si>
  <si>
    <t>SHBBNLS009</t>
  </si>
  <si>
    <t>Apply acrylic nail enhancements</t>
  </si>
  <si>
    <t>SHBBNLS010</t>
  </si>
  <si>
    <t>Apply nail art</t>
  </si>
  <si>
    <t>SHBBNLS011</t>
  </si>
  <si>
    <t>Use electric file equipment for nail services</t>
  </si>
  <si>
    <t>SHBBNLS012</t>
  </si>
  <si>
    <t>Apply advanced nail art</t>
  </si>
  <si>
    <t>SHBBRES002</t>
  </si>
  <si>
    <t>Investigate developments in cosmetic treatments using light and laser systems</t>
  </si>
  <si>
    <t>SHBBRES003</t>
  </si>
  <si>
    <t>Research and apply beauty industry information</t>
  </si>
  <si>
    <t>SHBBSKS006</t>
  </si>
  <si>
    <t>Pierce ear lobes</t>
  </si>
  <si>
    <t>SHBBSKS007</t>
  </si>
  <si>
    <t xml:space="preserve">Provide diathermy treatments </t>
  </si>
  <si>
    <t>SHBBSKS008</t>
  </si>
  <si>
    <t>Provide upper body piercings</t>
  </si>
  <si>
    <t>SHBBSKS009</t>
  </si>
  <si>
    <t>Provide micro-dermabrasion treatments</t>
  </si>
  <si>
    <t>SHBBSKT001</t>
  </si>
  <si>
    <t>Provide skin therapy consultations</t>
  </si>
  <si>
    <t>SHBBSKT002</t>
  </si>
  <si>
    <t>Provide advice on specialised skin care formulations and ingredients</t>
  </si>
  <si>
    <t>SHBBSKT003</t>
  </si>
  <si>
    <t>Identify and control safety risks for light-based skin treatments</t>
  </si>
  <si>
    <t>SHBBSKT004</t>
  </si>
  <si>
    <t>Design intense pulsed light skin treatment programs</t>
  </si>
  <si>
    <t>SHBBSKT005</t>
  </si>
  <si>
    <t>Provide intense pulsed light skin treatments</t>
  </si>
  <si>
    <t>SHBBSKT006</t>
  </si>
  <si>
    <t>Design laser skin treatment programs</t>
  </si>
  <si>
    <t>SHBBSKT007</t>
  </si>
  <si>
    <t>Provide laser skin treatments</t>
  </si>
  <si>
    <t>SHBBSKT008</t>
  </si>
  <si>
    <t>Design light emitting diode treatment programs</t>
  </si>
  <si>
    <t>SHBBSKT009</t>
  </si>
  <si>
    <t>Provide light emitting diode skin treatments</t>
  </si>
  <si>
    <t>SHBBSKT010</t>
  </si>
  <si>
    <t>Provide skin needling treatments</t>
  </si>
  <si>
    <t>SHBBSKT011</t>
  </si>
  <si>
    <t>Provide superficial peel treatments</t>
  </si>
  <si>
    <t>SHBBSKT012</t>
  </si>
  <si>
    <t>Investigate developments in cosmetic treatments for skin rejuvenation</t>
  </si>
  <si>
    <t>SHBBSPA005</t>
  </si>
  <si>
    <t>Work in a spa therapies framework</t>
  </si>
  <si>
    <t>SHBBSPA006</t>
  </si>
  <si>
    <t>Provide spa therapies</t>
  </si>
  <si>
    <t>SHBBSPA007</t>
  </si>
  <si>
    <t>Provide stone therapy massages</t>
  </si>
  <si>
    <t>SHBBSPA008</t>
  </si>
  <si>
    <t>Provide Indian head massages for relaxation</t>
  </si>
  <si>
    <t>SHBBSSC001</t>
  </si>
  <si>
    <t>Incorporate knowledge of skin structure and functions into beauty therapy</t>
  </si>
  <si>
    <t>SHBBSSC002</t>
  </si>
  <si>
    <t>Incorporate knowledge of body structures and functions into beauty therapy</t>
  </si>
  <si>
    <t>SHBBSSC003</t>
  </si>
  <si>
    <t>Research and apply information on skin science in a skin therapy context</t>
  </si>
  <si>
    <t>SHBBSSC004</t>
  </si>
  <si>
    <t>Identify the function and structure of skin and hair for cosmetic tattooing</t>
  </si>
  <si>
    <t>SHBHBAS001</t>
  </si>
  <si>
    <t>Provide shampoo and basin services</t>
  </si>
  <si>
    <t>SHBHBAS002</t>
  </si>
  <si>
    <t>Provide head, neck and shoulder massages for relaxation</t>
  </si>
  <si>
    <t>SHBHCCS001</t>
  </si>
  <si>
    <t>Plan hair services for special events</t>
  </si>
  <si>
    <t>SHBHCLS001</t>
  </si>
  <si>
    <t>Apply hair colour products</t>
  </si>
  <si>
    <t>SHBHCLS002</t>
  </si>
  <si>
    <t>Colour and lighten hair</t>
  </si>
  <si>
    <t>SHBHCLS003</t>
  </si>
  <si>
    <t>Provide full and partial head highlighting treatments</t>
  </si>
  <si>
    <t>SHBHCLS004</t>
  </si>
  <si>
    <t>Neutralise unwanted colours and tones</t>
  </si>
  <si>
    <t>SHBHCLS005</t>
  </si>
  <si>
    <t>Provide on scalp full head and retouch bleach treatments</t>
  </si>
  <si>
    <t>SHBHCLS006</t>
  </si>
  <si>
    <t>Solve complex colour problems</t>
  </si>
  <si>
    <t>SHBHCLS007</t>
  </si>
  <si>
    <t>Enhance hair designs using creative colouring and lightening techniques</t>
  </si>
  <si>
    <t>SHBHCUT001</t>
  </si>
  <si>
    <t>Design haircut structures</t>
  </si>
  <si>
    <t>SHBHCUT002</t>
  </si>
  <si>
    <t>Create one length or solid haircut structures</t>
  </si>
  <si>
    <t>SHBHCUT003</t>
  </si>
  <si>
    <t>Create graduated haircut structures</t>
  </si>
  <si>
    <t>SHBHCUT004</t>
  </si>
  <si>
    <t>Create layered haircut structures</t>
  </si>
  <si>
    <t>SHBHCUT005</t>
  </si>
  <si>
    <t>Cut hair using over-comb techniques</t>
  </si>
  <si>
    <t>SHBHCUT006</t>
  </si>
  <si>
    <t>Create combined haircut structures</t>
  </si>
  <si>
    <t>SHBHCUT007</t>
  </si>
  <si>
    <t>Create combined traditional and classic men's haircut structures</t>
  </si>
  <si>
    <t>SHBHCUT008</t>
  </si>
  <si>
    <t>Design and perform creative haircuts</t>
  </si>
  <si>
    <t>SHBHCUT009</t>
  </si>
  <si>
    <t>Cut hair using freehand clipper techniques</t>
  </si>
  <si>
    <t>SHBHCUT010</t>
  </si>
  <si>
    <t>Create haircuts using tracks and carving</t>
  </si>
  <si>
    <t>SHBHCUT011</t>
  </si>
  <si>
    <t>Design and maintain beards and moustaches</t>
  </si>
  <si>
    <t>SHBHCUT012</t>
  </si>
  <si>
    <t>Shave heads and faces</t>
  </si>
  <si>
    <t>SHBHCUT013</t>
  </si>
  <si>
    <t>Provide men's general grooming services</t>
  </si>
  <si>
    <t>SHBHDES001</t>
  </si>
  <si>
    <t>Dry hair to shape</t>
  </si>
  <si>
    <t>SHBHDES002</t>
  </si>
  <si>
    <t>Braid hair</t>
  </si>
  <si>
    <t>SHBHDES003</t>
  </si>
  <si>
    <t>Create finished hair designs</t>
  </si>
  <si>
    <t>SHBHDES004</t>
  </si>
  <si>
    <t>Create classic long hair up-styles</t>
  </si>
  <si>
    <t>SHBHDES005</t>
  </si>
  <si>
    <t>Select and apply hair extensions</t>
  </si>
  <si>
    <t>SHBHDES006</t>
  </si>
  <si>
    <t>Design and style long hair creatively</t>
  </si>
  <si>
    <t>SHBHDES007</t>
  </si>
  <si>
    <t>Apply and maintain wigs and hairpieces</t>
  </si>
  <si>
    <t>SHBHDES008</t>
  </si>
  <si>
    <t>Make wigs and hairpieces</t>
  </si>
  <si>
    <t>SHBHIND001</t>
  </si>
  <si>
    <t>Maintain and organise tools, equipment and work areas</t>
  </si>
  <si>
    <t>SHBHIND002</t>
  </si>
  <si>
    <t>Research and use hairdressing industry information</t>
  </si>
  <si>
    <t>SHBHIND003</t>
  </si>
  <si>
    <t>Develop and expand a client base</t>
  </si>
  <si>
    <t>SHBHIND004</t>
  </si>
  <si>
    <t>Participate in session styling teams</t>
  </si>
  <si>
    <t>SHBHREF001</t>
  </si>
  <si>
    <t>Curl and volumise hair with chemical treatments</t>
  </si>
  <si>
    <t>SHBHREF002</t>
  </si>
  <si>
    <t>Straighten and relax hair with chemical treatments</t>
  </si>
  <si>
    <t>SHBHREF003</t>
  </si>
  <si>
    <t>Straighten and relax hair with protein treatments</t>
  </si>
  <si>
    <t>SHBHREF004</t>
  </si>
  <si>
    <t>Enhance hair designs using chemical reformation techniques</t>
  </si>
  <si>
    <t>SHBHREF005</t>
  </si>
  <si>
    <t>Rinse and neutralise chemically restructured hair</t>
  </si>
  <si>
    <t>SHBHTLS001</t>
  </si>
  <si>
    <t>Provide technical leadership to hairdressing teams</t>
  </si>
  <si>
    <t>SHBHTLS002</t>
  </si>
  <si>
    <t>Research and use hairdressing trends to advance creative work</t>
  </si>
  <si>
    <t>SHBHTLS003</t>
  </si>
  <si>
    <t>Work as a session stylist</t>
  </si>
  <si>
    <t>SHBHTRI001</t>
  </si>
  <si>
    <t>Identify and treat hair and scalp conditions</t>
  </si>
  <si>
    <t>SHBHTRI002</t>
  </si>
  <si>
    <t>Conduct trichological assessments</t>
  </si>
  <si>
    <t>SHBHTRI003</t>
  </si>
  <si>
    <t>Develop and apply scalp treatment therapies</t>
  </si>
  <si>
    <t>SHBXCCS001</t>
  </si>
  <si>
    <t>Conduct salon financial transactions</t>
  </si>
  <si>
    <t>SHBXCCS002</t>
  </si>
  <si>
    <t>Provide salon services to clients</t>
  </si>
  <si>
    <t>SHBXCCS003</t>
  </si>
  <si>
    <t>Greet and prepare clients for salon services</t>
  </si>
  <si>
    <t>SHBXCCS005</t>
  </si>
  <si>
    <t>Maintain health and wellbeing in a personal services setting</t>
  </si>
  <si>
    <t>SHBXCCS006</t>
  </si>
  <si>
    <t>Promote healthy nutritional options in a beauty therapy context</t>
  </si>
  <si>
    <t>SHBXCCS007</t>
  </si>
  <si>
    <t>SHBXCCS008</t>
  </si>
  <si>
    <t>SHBXCCS009</t>
  </si>
  <si>
    <t>SHBXIND001</t>
  </si>
  <si>
    <t>Comply with organisational requirements within a personal services environment</t>
  </si>
  <si>
    <t>SHBXIND002</t>
  </si>
  <si>
    <t>Communicate as part of a salon team</t>
  </si>
  <si>
    <t>SHBXIND003</t>
  </si>
  <si>
    <t>SHBXIND004</t>
  </si>
  <si>
    <t>Develop skin therapy workplace policies and procedures</t>
  </si>
  <si>
    <t>SHBXIND005</t>
  </si>
  <si>
    <t>SHBXPSM001</t>
  </si>
  <si>
    <t>Lead teams in a personal services environment</t>
  </si>
  <si>
    <t>SHBXPSM002</t>
  </si>
  <si>
    <t>Manage treatment services and sales delivery</t>
  </si>
  <si>
    <t>SHBXPSM003</t>
  </si>
  <si>
    <t>Promote a personal services business</t>
  </si>
  <si>
    <t>SHBXPSM004</t>
  </si>
  <si>
    <t>Develop a product and service range</t>
  </si>
  <si>
    <t>SHBXWHS001</t>
  </si>
  <si>
    <t>Apply safe hygiene, health and work practices</t>
  </si>
  <si>
    <t>SHBXWHS002</t>
  </si>
  <si>
    <t>Provide a safe work environment</t>
  </si>
  <si>
    <t>SHBXWHS003</t>
  </si>
  <si>
    <t>SIRRINV001</t>
  </si>
  <si>
    <t>Receive and handle retail stock</t>
  </si>
  <si>
    <t>SIRRMER001</t>
  </si>
  <si>
    <t>Produce visual merchandise displays</t>
  </si>
  <si>
    <t>SIRXIND003</t>
  </si>
  <si>
    <t>Organise personal work requirements</t>
  </si>
  <si>
    <t>SIRXMKT002</t>
  </si>
  <si>
    <t>Use social media to engage customers</t>
  </si>
  <si>
    <t>SIRXOSM002</t>
  </si>
  <si>
    <t>Maintain ethical and professional standards when using social media and online platforms</t>
  </si>
  <si>
    <t>SIRXOSM003</t>
  </si>
  <si>
    <t>Use social media and online tools</t>
  </si>
  <si>
    <t>SIRXSLS001</t>
  </si>
  <si>
    <t>Sell to the retail customer</t>
  </si>
  <si>
    <t>Plan assessment activities and processes</t>
  </si>
  <si>
    <t>Assess competence</t>
  </si>
  <si>
    <t>Provide work skill instruction</t>
  </si>
  <si>
    <t>Plan, organise and facilitate learning in the workplace</t>
  </si>
  <si>
    <t>TAEASS401</t>
  </si>
  <si>
    <t>TAEASS402</t>
  </si>
  <si>
    <t>TAEDEL301</t>
  </si>
  <si>
    <t>TAEDEL402</t>
  </si>
  <si>
    <r>
      <rPr>
        <b/>
        <sz val="11"/>
        <color theme="1" tint="0.24994659260841701"/>
        <rFont val="Arial"/>
        <family val="2"/>
        <scheme val="major"/>
      </rPr>
      <t>ABN:</t>
    </r>
    <r>
      <rPr>
        <sz val="11"/>
        <color theme="1" tint="0.24994659260841701"/>
        <rFont val="Arial"/>
        <family val="2"/>
        <scheme val="major"/>
      </rPr>
      <t xml:space="preserve"> 68-635-674-323</t>
    </r>
  </si>
  <si>
    <r>
      <rPr>
        <b/>
        <sz val="11"/>
        <color theme="1" tint="0.24994659260841701"/>
        <rFont val="Arial"/>
        <family val="2"/>
        <scheme val="major"/>
      </rPr>
      <t>JNB MEDIA PTY LTD</t>
    </r>
    <r>
      <rPr>
        <sz val="11"/>
        <color theme="1" tint="0.24994659260841701"/>
        <rFont val="Arial"/>
        <family val="2"/>
        <scheme val="major"/>
      </rPr>
      <t>, PO Box 58, Tamborine, QLD, 4270</t>
    </r>
  </si>
  <si>
    <r>
      <rPr>
        <b/>
        <sz val="11"/>
        <color theme="1" tint="0.24994659260841701"/>
        <rFont val="Arial"/>
        <family val="2"/>
        <scheme val="major"/>
      </rPr>
      <t>Phone:</t>
    </r>
    <r>
      <rPr>
        <sz val="11"/>
        <color theme="1" tint="0.24994659260841701"/>
        <rFont val="Arial"/>
        <family val="2"/>
        <scheme val="major"/>
      </rPr>
      <t xml:space="preserve"> 07-5543-6585 </t>
    </r>
    <r>
      <rPr>
        <b/>
        <sz val="11"/>
        <color theme="1" tint="0.24994659260841701"/>
        <rFont val="Arial"/>
        <family val="2"/>
        <scheme val="major"/>
      </rPr>
      <t>Mobile:</t>
    </r>
    <r>
      <rPr>
        <sz val="11"/>
        <color theme="1" tint="0.24994659260841701"/>
        <rFont val="Arial"/>
        <family val="2"/>
        <scheme val="major"/>
      </rPr>
      <t xml:space="preserve"> 0439-284-896</t>
    </r>
  </si>
  <si>
    <t>For unlisted items, give the team a call.</t>
  </si>
  <si>
    <t>Please select your requirements with a 1 or 0</t>
  </si>
  <si>
    <t>Beauty and Hair Units</t>
  </si>
  <si>
    <t xml:space="preserve">TOTAL </t>
  </si>
  <si>
    <t>SUBTOTAL</t>
  </si>
  <si>
    <t>Street Address</t>
  </si>
  <si>
    <t>RTO Name:</t>
  </si>
  <si>
    <t>Please Invoice:</t>
  </si>
  <si>
    <t>RTO Number:</t>
  </si>
  <si>
    <t>State:</t>
  </si>
  <si>
    <t>email:</t>
  </si>
  <si>
    <t>Contact Number:</t>
  </si>
  <si>
    <t>Purchase Order:</t>
  </si>
  <si>
    <t>Town</t>
  </si>
  <si>
    <t>Postcode</t>
  </si>
  <si>
    <t>Person Authorising:</t>
  </si>
  <si>
    <t>Delivery Address</t>
  </si>
  <si>
    <t>Please complete the details below and email to support@jnbmedia.com.au - Thank you for your custom.</t>
  </si>
  <si>
    <t>1/00</t>
  </si>
  <si>
    <t>Full Electronic Unit</t>
  </si>
  <si>
    <t>Retail Rice</t>
  </si>
  <si>
    <t xml:space="preserve">Candidate Learner Guide - Printed Colour </t>
  </si>
  <si>
    <t>G.S.T.</t>
  </si>
  <si>
    <t>LESS: EOFY DISCOUNT</t>
  </si>
  <si>
    <t>PLEASE NOTE:</t>
  </si>
  <si>
    <t xml:space="preserve">THE 65% OFF FOR EOFYS IS ON </t>
  </si>
  <si>
    <t>THE ELECTRONIC VERSIONS OF</t>
  </si>
  <si>
    <t>THE MATERIALS ONLY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</si>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</sst>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&lt;=9999999]###\-####;\(###\)\ ###\-####"/>
    <numFmt numFmtId="166" formatCode="0.0"/>
  </numFmts>
  <fonts count="28" x14ac:knownFonts="1">
    <font>
      <sz val="11"/>
      <name val="Arial"/>
      <family val="1"/>
      <scheme val="minor"/>
    </font>
    <font>
      <sz val="8"/>
      <name val="Arial"/>
      <family val="2"/>
    </font>
    <font>
      <b/>
      <sz val="24"/>
      <color theme="4" tint="-0.499984740745262"/>
      <name val="Arial"/>
      <family val="2"/>
      <scheme val="major"/>
    </font>
    <font>
      <sz val="11"/>
      <color theme="1" tint="0.24994659260841701"/>
      <name val="Arial"/>
      <family val="2"/>
      <scheme val="major"/>
    </font>
    <font>
      <sz val="11"/>
      <name val="Arial"/>
      <family val="1"/>
      <scheme val="minor"/>
    </font>
    <font>
      <i/>
      <sz val="11"/>
      <color theme="1" tint="0.24994659260841701"/>
      <name val="Arial"/>
      <family val="2"/>
      <scheme val="major"/>
    </font>
    <font>
      <sz val="11"/>
      <color theme="1" tint="0.24994659260841701"/>
      <name val="Arial"/>
      <family val="1"/>
      <scheme val="minor"/>
    </font>
    <font>
      <sz val="24"/>
      <color theme="4" tint="-0.499984740745262"/>
      <name val="Arial"/>
      <family val="2"/>
      <charset val="238"/>
      <scheme val="major"/>
    </font>
    <font>
      <i/>
      <sz val="11"/>
      <color theme="1" tint="0.24994659260841701"/>
      <name val="Arial"/>
      <family val="2"/>
      <charset val="238"/>
      <scheme val="major"/>
    </font>
    <font>
      <b/>
      <sz val="12"/>
      <name val="Arial"/>
      <family val="2"/>
      <charset val="238"/>
      <scheme val="minor"/>
    </font>
    <font>
      <i/>
      <sz val="12"/>
      <color theme="1" tint="0.249977111117893"/>
      <name val="Arial"/>
      <family val="1"/>
      <charset val="238"/>
      <scheme val="minor"/>
    </font>
    <font>
      <sz val="11"/>
      <color rgb="FF000000"/>
      <name val="Tahoma"/>
      <family val="2"/>
    </font>
    <font>
      <sz val="11"/>
      <color theme="1"/>
      <name val="Arial"/>
      <family val="1"/>
      <scheme val="minor"/>
    </font>
    <font>
      <b/>
      <i/>
      <sz val="12"/>
      <color theme="1" tint="0.249977111117893"/>
      <name val="Arial"/>
      <family val="2"/>
      <scheme val="minor"/>
    </font>
    <font>
      <sz val="11"/>
      <color rgb="FF000000"/>
      <name val="Tahoma"/>
    </font>
    <font>
      <b/>
      <sz val="11"/>
      <color theme="1"/>
      <name val="Arial"/>
      <family val="2"/>
      <scheme val="minor"/>
    </font>
    <font>
      <b/>
      <sz val="11"/>
      <color theme="1" tint="0.24994659260841701"/>
      <name val="Arial"/>
      <family val="2"/>
      <scheme val="major"/>
    </font>
    <font>
      <b/>
      <sz val="18"/>
      <color theme="0"/>
      <name val="Arial"/>
      <family val="2"/>
      <scheme val="major"/>
    </font>
    <font>
      <b/>
      <sz val="11"/>
      <color theme="0"/>
      <name val="Tahoma"/>
      <family val="2"/>
    </font>
    <font>
      <sz val="11"/>
      <color theme="1" tint="4.9989318521683403E-2"/>
      <name val="Arial"/>
      <family val="2"/>
      <scheme val="minor"/>
    </font>
    <font>
      <b/>
      <sz val="11"/>
      <color theme="1" tint="4.9989318521683403E-2"/>
      <name val="Arial"/>
      <family val="2"/>
      <scheme val="major"/>
    </font>
    <font>
      <b/>
      <sz val="11"/>
      <name val="Arial"/>
      <family val="2"/>
      <scheme val="minor"/>
    </font>
    <font>
      <b/>
      <sz val="11"/>
      <color theme="1" tint="4.9989318521683403E-2"/>
      <name val="Arial"/>
      <family val="2"/>
      <scheme val="minor"/>
    </font>
    <font>
      <sz val="11"/>
      <name val="Arial"/>
      <family val="2"/>
      <scheme val="minor"/>
    </font>
    <font>
      <sz val="18"/>
      <color rgb="FF000000"/>
      <name val="Tahoma"/>
      <family val="2"/>
    </font>
    <font>
      <b/>
      <sz val="18"/>
      <color rgb="FFFF0000"/>
      <name val="Tahoma"/>
      <family val="2"/>
    </font>
    <font>
      <sz val="11"/>
      <color theme="0"/>
      <name val="Arial"/>
      <family val="2"/>
      <scheme val="minor"/>
    </font>
    <font>
      <b/>
      <sz val="12"/>
      <color theme="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FBCD"/>
        <bgColor indexed="64"/>
      </patternFill>
    </fill>
  </fills>
  <borders count="25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</borders>
  <cellStyleXfs count="13">
    <xf numFmtId="0" fontId="0" fillId="0" borderId="0">
      <alignment horizontal="left" vertical="center" wrapText="1"/>
    </xf>
    <xf numFmtId="0" fontId="3" fillId="0" borderId="0" applyNumberFormat="0" applyFill="0" applyProtection="0">
      <alignment horizontal="center" vertical="top" wrapText="1"/>
    </xf>
    <xf numFmtId="0" fontId="5" fillId="0" borderId="0" applyNumberFormat="0" applyFill="0" applyProtection="0">
      <alignment horizontal="right" vertical="center"/>
    </xf>
    <xf numFmtId="0" fontId="5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horizontal="center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center" vertical="center"/>
    </xf>
    <xf numFmtId="14" fontId="5" fillId="2" borderId="0" applyFill="0" applyBorder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165" fontId="3" fillId="2" borderId="0" applyFont="0" applyFill="0" applyBorder="0" applyAlignment="0">
      <alignment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0" fontId="6" fillId="0" borderId="0" applyNumberFormat="0" applyFill="0" applyBorder="0" applyAlignment="0" applyProtection="0">
      <alignment horizontal="left" vertical="center" wrapText="1"/>
    </xf>
    <xf numFmtId="9" fontId="4" fillId="0" borderId="0" applyFont="0" applyFill="0" applyBorder="0" applyAlignment="0" applyProtection="0"/>
  </cellStyleXfs>
  <cellXfs count="87">
    <xf numFmtId="0" fontId="0" fillId="0" borderId="0" xfId="0">
      <alignment horizontal="left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14" fontId="8" fillId="0" borderId="0" xfId="7" applyFont="1" applyFill="1">
      <alignment horizontal="left" vertical="center"/>
    </xf>
    <xf numFmtId="166" fontId="0" fillId="0" borderId="0" xfId="0" applyNumberFormat="1">
      <alignment horizontal="left" vertical="center" wrapText="1"/>
    </xf>
    <xf numFmtId="0" fontId="8" fillId="0" borderId="0" xfId="2" applyFont="1">
      <alignment horizontal="right" vertical="center"/>
    </xf>
    <xf numFmtId="0" fontId="11" fillId="0" borderId="2" xfId="0" applyFont="1" applyBorder="1" applyAlignment="1">
      <alignment vertical="top" wrapText="1" readingOrder="1"/>
    </xf>
    <xf numFmtId="0" fontId="17" fillId="3" borderId="1" xfId="0" applyFont="1" applyFill="1" applyBorder="1" applyAlignment="1">
      <alignment vertical="top" readingOrder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166" fontId="9" fillId="0" borderId="4" xfId="0" applyNumberFormat="1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1" fontId="12" fillId="0" borderId="7" xfId="5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top" wrapText="1" readingOrder="1"/>
    </xf>
    <xf numFmtId="0" fontId="14" fillId="0" borderId="7" xfId="0" applyFont="1" applyBorder="1" applyAlignment="1">
      <alignment vertical="top" wrapText="1" readingOrder="1"/>
    </xf>
    <xf numFmtId="1" fontId="12" fillId="0" borderId="7" xfId="5" applyNumberFormat="1" applyFont="1" applyFill="1" applyBorder="1" applyAlignment="1">
      <alignment horizontal="center" vertical="center"/>
    </xf>
    <xf numFmtId="0" fontId="14" fillId="0" borderId="6" xfId="0" applyFont="1" applyBorder="1" applyAlignment="1">
      <alignment vertical="center" wrapText="1" readingOrder="1"/>
    </xf>
    <xf numFmtId="0" fontId="14" fillId="0" borderId="7" xfId="0" applyFont="1" applyBorder="1" applyAlignment="1">
      <alignment vertical="center" wrapText="1" readingOrder="1"/>
    </xf>
    <xf numFmtId="0" fontId="14" fillId="0" borderId="9" xfId="0" applyFont="1" applyBorder="1" applyAlignment="1">
      <alignment vertical="center" wrapText="1" readingOrder="1"/>
    </xf>
    <xf numFmtId="0" fontId="14" fillId="0" borderId="10" xfId="0" applyFont="1" applyBorder="1" applyAlignment="1">
      <alignment vertical="center" wrapText="1" readingOrder="1"/>
    </xf>
    <xf numFmtId="0" fontId="11" fillId="0" borderId="6" xfId="0" applyFont="1" applyBorder="1" applyAlignment="1">
      <alignment vertical="center" wrapText="1" readingOrder="1"/>
    </xf>
    <xf numFmtId="0" fontId="11" fillId="0" borderId="7" xfId="0" applyFont="1" applyBorder="1" applyAlignment="1">
      <alignment vertical="center" wrapText="1" readingOrder="1"/>
    </xf>
    <xf numFmtId="0" fontId="11" fillId="0" borderId="7" xfId="0" applyFont="1" applyBorder="1" applyAlignment="1">
      <alignment vertical="center" readingOrder="1"/>
    </xf>
    <xf numFmtId="1" fontId="12" fillId="4" borderId="8" xfId="5" applyNumberFormat="1" applyFont="1" applyFill="1" applyBorder="1" applyAlignment="1">
      <alignment horizontal="center" vertical="center"/>
    </xf>
    <xf numFmtId="164" fontId="12" fillId="0" borderId="7" xfId="5" applyFont="1" applyBorder="1" applyAlignment="1">
      <alignment horizontal="center" vertical="center"/>
    </xf>
    <xf numFmtId="164" fontId="12" fillId="0" borderId="10" xfId="5" applyFont="1" applyBorder="1" applyAlignment="1">
      <alignment horizontal="center" vertical="center"/>
    </xf>
    <xf numFmtId="164" fontId="15" fillId="4" borderId="7" xfId="5" applyFont="1" applyFill="1" applyBorder="1" applyAlignment="1">
      <alignment horizontal="center" vertical="center"/>
    </xf>
    <xf numFmtId="164" fontId="15" fillId="4" borderId="6" xfId="5" applyFont="1" applyFill="1" applyBorder="1" applyAlignment="1">
      <alignment horizontal="center" vertical="center"/>
    </xf>
    <xf numFmtId="164" fontId="15" fillId="0" borderId="14" xfId="5" applyFont="1" applyFill="1" applyBorder="1" applyAlignment="1">
      <alignment horizontal="left" vertical="center"/>
    </xf>
    <xf numFmtId="164" fontId="15" fillId="4" borderId="6" xfId="5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top" wrapText="1" readingOrder="1"/>
    </xf>
    <xf numFmtId="0" fontId="11" fillId="0" borderId="0" xfId="0" applyFont="1" applyAlignment="1">
      <alignment vertical="top" wrapText="1" readingOrder="1"/>
    </xf>
    <xf numFmtId="0" fontId="11" fillId="4" borderId="0" xfId="0" applyFont="1" applyFill="1" applyAlignment="1">
      <alignment vertical="top" wrapText="1" readingOrder="1"/>
    </xf>
    <xf numFmtId="0" fontId="0" fillId="4" borderId="0" xfId="0" applyFill="1">
      <alignment horizontal="left" vertical="center" wrapText="1"/>
    </xf>
    <xf numFmtId="0" fontId="20" fillId="4" borderId="0" xfId="2" applyFont="1" applyFill="1" applyAlignment="1">
      <alignment wrapText="1"/>
    </xf>
    <xf numFmtId="0" fontId="19" fillId="4" borderId="0" xfId="0" applyFont="1" applyFill="1">
      <alignment horizontal="left" vertical="center" wrapText="1"/>
    </xf>
    <xf numFmtId="0" fontId="22" fillId="4" borderId="0" xfId="0" applyFont="1" applyFill="1">
      <alignment horizontal="left" vertical="center" wrapText="1"/>
    </xf>
    <xf numFmtId="0" fontId="0" fillId="4" borderId="17" xfId="0" applyFill="1" applyBorder="1">
      <alignment horizontal="left" vertical="center" wrapText="1"/>
    </xf>
    <xf numFmtId="166" fontId="0" fillId="4" borderId="18" xfId="0" applyNumberFormat="1" applyFill="1" applyBorder="1">
      <alignment horizontal="left" vertical="center" wrapText="1"/>
    </xf>
    <xf numFmtId="49" fontId="20" fillId="0" borderId="8" xfId="3" applyNumberFormat="1" applyFont="1" applyBorder="1" applyAlignment="1">
      <alignment horizontal="left" vertical="center" wrapText="1"/>
    </xf>
    <xf numFmtId="49" fontId="0" fillId="0" borderId="14" xfId="0" applyNumberFormat="1" applyBorder="1">
      <alignment horizontal="left" vertical="center" wrapText="1"/>
    </xf>
    <xf numFmtId="49" fontId="21" fillId="0" borderId="15" xfId="0" applyNumberFormat="1" applyFont="1" applyBorder="1">
      <alignment horizontal="left" vertical="center" wrapText="1"/>
    </xf>
    <xf numFmtId="49" fontId="21" fillId="0" borderId="16" xfId="0" applyNumberFormat="1" applyFont="1" applyBorder="1">
      <alignment horizontal="left" vertical="center" wrapText="1"/>
    </xf>
    <xf numFmtId="49" fontId="0" fillId="0" borderId="6" xfId="0" applyNumberFormat="1" applyBorder="1">
      <alignment horizontal="left" vertical="center" wrapText="1"/>
    </xf>
    <xf numFmtId="49" fontId="22" fillId="0" borderId="15" xfId="0" applyNumberFormat="1" applyFont="1" applyBorder="1">
      <alignment horizontal="left" vertical="center" wrapText="1"/>
    </xf>
    <xf numFmtId="49" fontId="22" fillId="0" borderId="14" xfId="0" applyNumberFormat="1" applyFont="1" applyBorder="1">
      <alignment horizontal="left" vertical="center" wrapText="1"/>
    </xf>
    <xf numFmtId="49" fontId="22" fillId="0" borderId="6" xfId="0" applyNumberFormat="1" applyFont="1" applyBorder="1">
      <alignment horizontal="left" vertical="center" wrapText="1"/>
    </xf>
    <xf numFmtId="49" fontId="22" fillId="2" borderId="8" xfId="9" applyNumberFormat="1" applyFont="1" applyBorder="1" applyAlignment="1">
      <alignment horizontal="left" vertical="center" wrapText="1"/>
    </xf>
    <xf numFmtId="49" fontId="20" fillId="0" borderId="0" xfId="2" applyNumberFormat="1" applyFont="1" applyAlignment="1">
      <alignment wrapText="1"/>
    </xf>
    <xf numFmtId="49" fontId="0" fillId="0" borderId="0" xfId="0" applyNumberFormat="1">
      <alignment horizontal="left" vertical="center" wrapText="1"/>
    </xf>
    <xf numFmtId="49" fontId="21" fillId="0" borderId="14" xfId="0" applyNumberFormat="1" applyFont="1" applyBorder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18" fillId="3" borderId="19" xfId="0" applyFont="1" applyFill="1" applyBorder="1" applyAlignment="1">
      <alignment vertical="top" readingOrder="1"/>
    </xf>
    <xf numFmtId="1" fontId="12" fillId="0" borderId="10" xfId="5" applyNumberFormat="1" applyFont="1" applyBorder="1" applyAlignment="1">
      <alignment horizontal="center" vertical="center"/>
    </xf>
    <xf numFmtId="0" fontId="22" fillId="4" borderId="16" xfId="0" applyFont="1" applyFill="1" applyBorder="1">
      <alignment horizontal="left" vertical="center" wrapText="1"/>
    </xf>
    <xf numFmtId="0" fontId="22" fillId="4" borderId="23" xfId="0" applyFont="1" applyFill="1" applyBorder="1">
      <alignment horizontal="left" vertical="center" wrapText="1"/>
    </xf>
    <xf numFmtId="164" fontId="15" fillId="4" borderId="14" xfId="5" quotePrefix="1" applyFont="1" applyFill="1" applyBorder="1">
      <alignment horizontal="right" vertical="center"/>
    </xf>
    <xf numFmtId="164" fontId="12" fillId="0" borderId="8" xfId="5" quotePrefix="1" applyFont="1" applyBorder="1">
      <alignment horizontal="right" vertical="center"/>
    </xf>
    <xf numFmtId="9" fontId="15" fillId="4" borderId="7" xfId="12" applyFont="1" applyFill="1" applyBorder="1" applyAlignment="1">
      <alignment horizontal="left" vertical="center"/>
    </xf>
    <xf numFmtId="0" fontId="24" fillId="7" borderId="11" xfId="0" applyFont="1" applyFill="1" applyBorder="1" applyAlignment="1">
      <alignment vertical="top" wrapText="1" readingOrder="1"/>
    </xf>
    <xf numFmtId="0" fontId="24" fillId="7" borderId="11" xfId="0" applyFont="1" applyFill="1" applyBorder="1" applyAlignment="1">
      <alignment vertical="top" readingOrder="1"/>
    </xf>
    <xf numFmtId="0" fontId="25" fillId="7" borderId="13" xfId="0" applyFont="1" applyFill="1" applyBorder="1" applyAlignment="1">
      <alignment vertical="top" wrapText="1" readingOrder="1"/>
    </xf>
    <xf numFmtId="164" fontId="15" fillId="0" borderId="8" xfId="0" applyNumberFormat="1" applyFont="1" applyBorder="1" applyAlignment="1">
      <alignment horizontal="right" vertical="center" wrapText="1"/>
    </xf>
    <xf numFmtId="164" fontId="12" fillId="0" borderId="8" xfId="0" applyNumberFormat="1" applyFont="1" applyBorder="1" applyAlignment="1">
      <alignment horizontal="right" vertical="center" wrapText="1"/>
    </xf>
    <xf numFmtId="0" fontId="27" fillId="4" borderId="24" xfId="0" applyFont="1" applyFill="1" applyBorder="1" applyAlignment="1">
      <alignment horizontal="left" vertical="center" wrapText="1" indent="1"/>
    </xf>
    <xf numFmtId="0" fontId="26" fillId="4" borderId="0" xfId="0" applyFont="1" applyFill="1">
      <alignment horizontal="left" vertical="center" wrapText="1"/>
    </xf>
    <xf numFmtId="164" fontId="26" fillId="4" borderId="24" xfId="0" applyNumberFormat="1" applyFont="1" applyFill="1" applyBorder="1">
      <alignment horizontal="left" vertical="center" wrapText="1"/>
    </xf>
    <xf numFmtId="0" fontId="16" fillId="6" borderId="20" xfId="2" applyFont="1" applyFill="1" applyBorder="1" applyAlignment="1">
      <alignment horizontal="center" vertical="center"/>
    </xf>
    <xf numFmtId="0" fontId="23" fillId="6" borderId="21" xfId="0" applyFont="1" applyFill="1" applyBorder="1" applyAlignment="1">
      <alignment horizontal="center" vertical="center"/>
    </xf>
    <xf numFmtId="0" fontId="23" fillId="6" borderId="22" xfId="0" applyFont="1" applyFill="1" applyBorder="1" applyAlignment="1">
      <alignment horizontal="center" vertical="center"/>
    </xf>
    <xf numFmtId="0" fontId="16" fillId="5" borderId="20" xfId="2" applyFont="1" applyFill="1" applyBorder="1" applyAlignment="1">
      <alignment horizontal="center" vertical="center" wrapText="1"/>
    </xf>
    <xf numFmtId="0" fontId="23" fillId="5" borderId="21" xfId="0" applyFont="1" applyFill="1" applyBorder="1" applyAlignment="1">
      <alignment horizontal="center" vertical="center" wrapText="1"/>
    </xf>
    <xf numFmtId="0" fontId="23" fillId="5" borderId="22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165" fontId="3" fillId="0" borderId="0" xfId="9" applyFill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7" fillId="0" borderId="0" xfId="6" applyFont="1">
      <alignment horizontal="center" vertical="center"/>
    </xf>
    <xf numFmtId="0" fontId="8" fillId="0" borderId="0" xfId="2" applyFont="1">
      <alignment horizontal="right" vertical="center"/>
    </xf>
    <xf numFmtId="0" fontId="13" fillId="0" borderId="0" xfId="8" applyFont="1">
      <alignment horizontal="center" vertical="center"/>
    </xf>
    <xf numFmtId="0" fontId="10" fillId="0" borderId="0" xfId="8" applyFont="1" applyAlignment="1">
      <alignment horizontal="right" vertical="center"/>
    </xf>
    <xf numFmtId="0" fontId="0" fillId="0" borderId="0" xfId="0">
      <alignment horizontal="left" vertical="center" wrapText="1"/>
    </xf>
    <xf numFmtId="0" fontId="0" fillId="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2" fillId="0" borderId="14" xfId="0" applyNumberFormat="1" applyFont="1" applyBorder="1">
      <alignment horizontal="left" vertical="center" wrapText="1"/>
    </xf>
    <xf numFmtId="49" fontId="0" fillId="0" borderId="14" xfId="0" applyNumberFormat="1" applyBorder="1">
      <alignment horizontal="left" vertical="center" wrapText="1"/>
    </xf>
    <xf numFmtId="49" fontId="21" fillId="0" borderId="15" xfId="0" applyNumberFormat="1" applyFont="1" applyBorder="1">
      <alignment horizontal="left" vertical="center" wrapText="1"/>
    </xf>
    <xf numFmtId="49" fontId="21" fillId="0" borderId="14" xfId="0" applyNumberFormat="1" applyFont="1" applyBorder="1">
      <alignment horizontal="left" vertical="center" wrapText="1"/>
    </xf>
  </cellXfs>
  <cellStyles count="13">
    <cellStyle name="Currency" xfId="5" builtinId="4" customBuiltin="1"/>
    <cellStyle name="Date" xfId="7" xr:uid="{00000000-0005-0000-0000-000001000000}"/>
    <cellStyle name="Explanatory Text" xfId="8" builtinId="53" customBuiltin="1"/>
    <cellStyle name="Followed Hyperlink" xfId="11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10" builtinId="8" customBuiltin="1"/>
    <cellStyle name="Normal" xfId="0" builtinId="0" customBuiltin="1"/>
    <cellStyle name="Percent" xfId="12" builtinId="5"/>
    <cellStyle name="Phone" xfId="9" xr:uid="{00000000-0005-0000-0000-00000A000000}"/>
    <cellStyle name="Title" xfId="6" builtinId="15" customBuiltin="1"/>
  </cellStyles>
  <dxfs count="16"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numFmt numFmtId="164" formatCode="&quot;$&quot;#,##0.00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  <border diagonalUp="0" diagonalDown="0" outline="0">
        <left style="medium">
          <color auto="1"/>
        </left>
        <right/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1"/>
        <scheme val="minor"/>
      </font>
      <numFmt numFmtId="164" formatCode="&quot;$&quot;#,##0.00"/>
      <alignment horizontal="left"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1"/>
        <scheme val="minor"/>
      </font>
      <numFmt numFmtId="166" formatCode="0.0"/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1"/>
        <scheme val="minor"/>
      </font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64" formatCode="&quot;$&quot;#,##0.00"/>
    </dxf>
    <dxf>
      <font>
        <strike val="0"/>
        <outline val="0"/>
        <shadow val="0"/>
        <u val="none"/>
        <vertAlign val="baseline"/>
        <sz val="11"/>
        <color theme="1"/>
        <name val="Arial"/>
        <family val="1"/>
        <scheme val="minor"/>
      </font>
      <alignment horizontal="left"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Tahoma"/>
        <scheme val="none"/>
      </font>
      <alignment horizontal="general" vertical="top" textRotation="0" wrapText="1" indent="0" justifyLastLine="0" shrinkToFit="0" readingOrder="1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1"/>
        <color rgb="FF000000"/>
        <name val="Tahoma"/>
        <scheme val="none"/>
      </font>
      <alignment horizontal="general" vertical="top" textRotation="0" wrapText="1" indent="0" justifyLastLine="0" shrinkToFit="0" readingOrder="1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Arial"/>
        <family val="1"/>
        <scheme val="minor"/>
      </font>
      <alignment horizontal="left" vertical="center" textRotation="0" indent="0" justifyLastLine="0" shrinkToFit="0" readingOrder="0"/>
    </dxf>
    <dxf>
      <border>
        <bottom style="thin">
          <color auto="1"/>
        </bottom>
      </border>
    </dxf>
    <dxf>
      <font>
        <b/>
        <strike val="0"/>
        <outline val="0"/>
        <shadow val="0"/>
        <u val="none"/>
        <vertAlign val="baseline"/>
        <sz val="12"/>
        <color auto="1"/>
        <name val="Arial"/>
        <family val="2"/>
        <charset val="238"/>
        <scheme val="minor"/>
      </font>
      <alignment horizontal="left" vertical="center" textRotation="0" wrapText="1" indent="1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color theme="1" tint="0.24994659260841701"/>
      </font>
      <fill>
        <patternFill>
          <bgColor theme="4" tint="0.79998168889431442"/>
        </patternFill>
      </fill>
      <border>
        <left style="thin">
          <color theme="4" tint="-0.499984740745262"/>
        </left>
        <right style="thin">
          <color theme="4" tint="-0.499984740745262"/>
        </right>
        <top/>
      </border>
    </dxf>
    <dxf>
      <font>
        <b val="0"/>
        <i val="0"/>
        <color theme="0"/>
      </font>
      <fill>
        <gradientFill degree="90">
          <stop position="0">
            <color theme="4" tint="-0.49803155613879818"/>
          </stop>
          <stop position="1">
            <color theme="4" tint="-0.49803155613879818"/>
          </stop>
        </gradientFill>
      </fill>
      <border>
        <left/>
        <right/>
      </border>
    </dxf>
    <dxf>
      <font>
        <b val="0"/>
        <i val="0"/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/>
        <bottom style="thin">
          <color theme="4" tint="-0.499984740745262"/>
        </bottom>
        <vertical style="dotted">
          <color theme="4" tint="-0.499984740745262"/>
        </vertical>
      </border>
    </dxf>
  </dxfs>
  <tableStyles count="1" defaultTableStyle="TableStyleMedium2" defaultPivotStyle="PivotStyleMedium2">
    <tableStyle name="Product Price List" pivot="0" count="3" xr9:uid="{00000000-0011-0000-FFFF-FFFF00000000}">
      <tableStyleElement type="wholeTable" dxfId="15"/>
      <tableStyleElement type="headerRow" dxfId="14"/>
      <tableStyleElement type="secondRowStripe" dxfId="1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13F75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BF7"/>
      <rgbColor rgb="00CCFFCC"/>
      <rgbColor rgb="00FFFF99"/>
      <rgbColor rgb="005B7D7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BFBCD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</xdr:rowOff>
    </xdr:from>
    <xdr:to>
      <xdr:col>8</xdr:col>
      <xdr:colOff>0</xdr:colOff>
      <xdr:row>5</xdr:row>
      <xdr:rowOff>0</xdr:rowOff>
    </xdr:to>
    <xdr:grpSp>
      <xdr:nvGrpSpPr>
        <xdr:cNvPr id="31" name="Group 30" descr="masthead graphic with product bar code">
          <a:extLst>
            <a:ext uri="{FF2B5EF4-FFF2-40B4-BE49-F238E27FC236}">
              <a16:creationId xmlns:a16="http://schemas.microsoft.com/office/drawing/2014/main" id="{7CFE0BB2-E970-4B9A-BE31-28D396523ACB}"/>
            </a:ext>
          </a:extLst>
        </xdr:cNvPr>
        <xdr:cNvGrpSpPr/>
      </xdr:nvGrpSpPr>
      <xdr:grpSpPr>
        <a:xfrm>
          <a:off x="200025" y="809626"/>
          <a:ext cx="10163175" cy="600074"/>
          <a:chOff x="200025" y="438149"/>
          <a:chExt cx="11639550" cy="600076"/>
        </a:xfrm>
      </xdr:grpSpPr>
      <xdr:sp macro="" textlink="">
        <xdr:nvSpPr>
          <xdr:cNvPr id="29" name="Rectangle 28">
            <a:extLst>
              <a:ext uri="{FF2B5EF4-FFF2-40B4-BE49-F238E27FC236}">
                <a16:creationId xmlns:a16="http://schemas.microsoft.com/office/drawing/2014/main" id="{A3378069-A483-4611-8340-4076479C8417}"/>
              </a:ext>
            </a:extLst>
          </xdr:cNvPr>
          <xdr:cNvSpPr/>
        </xdr:nvSpPr>
        <xdr:spPr>
          <a:xfrm>
            <a:off x="200025" y="438149"/>
            <a:ext cx="11639550" cy="600075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30" name="TextBox 29">
            <a:extLst>
              <a:ext uri="{FF2B5EF4-FFF2-40B4-BE49-F238E27FC236}">
                <a16:creationId xmlns:a16="http://schemas.microsoft.com/office/drawing/2014/main" id="{BC83D9C5-493C-4484-A168-900BD5D82210}"/>
              </a:ext>
            </a:extLst>
          </xdr:cNvPr>
          <xdr:cNvSpPr txBox="1"/>
        </xdr:nvSpPr>
        <xdr:spPr>
          <a:xfrm>
            <a:off x="1343022" y="438150"/>
            <a:ext cx="8089877" cy="6000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/>
          <a:lstStyle/>
          <a:p>
            <a:pPr algn="r"/>
            <a:r>
              <a:rPr lang="en-GB" sz="1800" b="1">
                <a:solidFill>
                  <a:schemeClr val="bg1"/>
                </a:solidFill>
                <a:latin typeface="+mj-lt"/>
              </a:rPr>
              <a:t>Beauty and Hair</a:t>
            </a:r>
            <a:r>
              <a:rPr lang="en-GB" sz="1800" b="1" baseline="0">
                <a:solidFill>
                  <a:schemeClr val="bg1"/>
                </a:solidFill>
                <a:latin typeface="+mj-lt"/>
              </a:rPr>
              <a:t> Package</a:t>
            </a:r>
            <a:r>
              <a:rPr lang="en-GB" sz="1800" b="1">
                <a:solidFill>
                  <a:schemeClr val="bg1"/>
                </a:solidFill>
                <a:latin typeface="+mj-lt"/>
              </a:rPr>
              <a:t> Price List</a:t>
            </a:r>
          </a:p>
        </xdr:txBody>
      </xdr:sp>
    </xdr:grpSp>
    <xdr:clientData/>
  </xdr:twoCellAnchor>
  <xdr:twoCellAnchor editAs="oneCell">
    <xdr:from>
      <xdr:col>0</xdr:col>
      <xdr:colOff>66674</xdr:colOff>
      <xdr:row>0</xdr:row>
      <xdr:rowOff>47625</xdr:rowOff>
    </xdr:from>
    <xdr:to>
      <xdr:col>2</xdr:col>
      <xdr:colOff>721669</xdr:colOff>
      <xdr:row>7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C48E1C-CEE2-9EA0-399C-F8443B9FF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47625"/>
          <a:ext cx="2655245" cy="1828800"/>
        </a:xfrm>
        <a:prstGeom prst="rect">
          <a:avLst/>
        </a:prstGeom>
      </xdr:spPr>
    </xdr:pic>
    <xdr:clientData/>
  </xdr:twoCellAnchor>
  <xdr:twoCellAnchor editAs="oneCell">
    <xdr:from>
      <xdr:col>6</xdr:col>
      <xdr:colOff>990600</xdr:colOff>
      <xdr:row>0</xdr:row>
      <xdr:rowOff>38100</xdr:rowOff>
    </xdr:from>
    <xdr:to>
      <xdr:col>11</xdr:col>
      <xdr:colOff>26345</xdr:colOff>
      <xdr:row>6</xdr:row>
      <xdr:rowOff>247650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D4DEF70-E73D-4CEE-88E2-52A1B2ADB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9750" y="38100"/>
          <a:ext cx="2655245" cy="182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voice%20that%20calculates%20total%20(landscape)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ple Invoice"/>
    </sheetNames>
    <sheetDataSet>
      <sheetData sheetId="0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ductPriceList" displayName="ProductPriceList" ref="B11:K194" totalsRowShown="0" headerRowDxfId="12" dataDxfId="10" headerRowBorderDxfId="11" tableBorderDxfId="9" totalsRowBorderDxfId="8">
  <autoFilter ref="B11:K194" xr:uid="{00000000-0009-0000-0100-000001000000}"/>
  <tableColumns count="10">
    <tableColumn id="1" xr3:uid="{00000000-0010-0000-0000-000001000000}" name="Product Number" dataDxfId="7"/>
    <tableColumn id="2" xr3:uid="{00000000-0010-0000-0000-000002000000}" name="Name" dataDxfId="6"/>
    <tableColumn id="4" xr3:uid="{00000000-0010-0000-0000-000004000000}" name="Retail Price/Unit" dataDxfId="5" dataCellStyle="Currency"/>
    <tableColumn id="3" xr3:uid="{27828644-F19F-4316-8ED6-417F7EE8D30D}" name="GST" dataDxfId="4">
      <calculatedColumnFormula>D12*0.1</calculatedColumnFormula>
    </tableColumn>
    <tableColumn id="6" xr3:uid="{1D287656-A64B-4B70-91B0-A7ABBE73B7D3}" name="1/0"/>
    <tableColumn id="9" xr3:uid="{05BC600C-1EE2-4B59-A2B5-F417AB64DE89}" name="Retail Rice"/>
    <tableColumn id="5" xr3:uid="{00000000-0010-0000-0000-000005000000}" name="G.S.T." dataDxfId="3" dataCellStyle="Currency">
      <calculatedColumnFormula>D12*0.1</calculatedColumnFormula>
    </tableColumn>
    <tableColumn id="7" xr3:uid="{E8793ABF-120B-480A-B749-EA9E6CD677AF}" name="1/00" dataDxfId="2">
      <calculatedColumnFormula>SUM(H12+#REF!)-(H12+#REF!)*#REF!</calculatedColumnFormula>
    </tableColumn>
    <tableColumn id="8" xr3:uid="{BD71CFC4-BD77-4119-BC56-8DE6C4FA0E1A}" name="TOTAL" dataDxfId="1">
      <calculatedColumnFormula>'[1]Simple Invoice'!$G$5</calculatedColumnFormula>
    </tableColumn>
    <tableColumn id="10" xr3:uid="{468E602C-194F-4BA2-AE3B-8BB8DB123389}" name="Column1" dataDxfId="0">
      <calculatedColumnFormula>SUM(D12+E12)*F12</calculatedColumnFormula>
    </tableColumn>
  </tableColumns>
  <tableStyleInfo name="Product Price List" showFirstColumn="0" showLastColumn="0" showRowStripes="1" showColumnStripes="0"/>
  <extLst>
    <ext xmlns:x14="http://schemas.microsoft.com/office/spreadsheetml/2009/9/main" uri="{504A1905-F514-4f6f-8877-14C23A59335A}">
      <x14:table altTextSummary="Enter Product Number, Name, Description, Retail and Bulk Prices per Unit in this tabl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L205"/>
  <sheetViews>
    <sheetView showGridLines="0" tabSelected="1" topLeftCell="A82" zoomScaleNormal="100" zoomScalePageLayoutView="80" workbookViewId="0">
      <selection activeCell="E88" sqref="E88"/>
    </sheetView>
  </sheetViews>
  <sheetFormatPr defaultRowHeight="30" customHeight="1" x14ac:dyDescent="0.2"/>
  <cols>
    <col min="1" max="1" width="2.625" customWidth="1"/>
    <col min="2" max="2" width="23.625" customWidth="1"/>
    <col min="3" max="3" width="47.5" customWidth="1"/>
    <col min="4" max="4" width="18" customWidth="1"/>
    <col min="5" max="5" width="10.125" customWidth="1"/>
    <col min="6" max="6" width="8.875" customWidth="1"/>
    <col min="7" max="7" width="15.125" customWidth="1"/>
    <col min="8" max="8" width="10.125" customWidth="1"/>
    <col min="9" max="9" width="9.125" style="4" customWidth="1"/>
    <col min="10" max="10" width="12.75" customWidth="1"/>
    <col min="11" max="11" width="0.375" customWidth="1"/>
  </cols>
  <sheetData>
    <row r="1" spans="2:12" ht="17.100000000000001" customHeight="1" x14ac:dyDescent="0.2">
      <c r="B1" s="73" t="s">
        <v>358</v>
      </c>
      <c r="C1" s="73"/>
      <c r="D1" s="73"/>
      <c r="E1" s="73"/>
      <c r="F1" s="73"/>
      <c r="G1" s="73"/>
      <c r="H1" s="73"/>
    </row>
    <row r="2" spans="2:12" ht="17.100000000000001" customHeight="1" x14ac:dyDescent="0.2">
      <c r="B2" s="74" t="s">
        <v>359</v>
      </c>
      <c r="C2" s="74"/>
      <c r="D2" s="74"/>
      <c r="E2" s="74"/>
      <c r="F2" s="74"/>
      <c r="G2" s="74"/>
      <c r="H2" s="74"/>
    </row>
    <row r="3" spans="2:12" ht="17.100000000000001" customHeight="1" x14ac:dyDescent="0.2">
      <c r="B3" s="75" t="s">
        <v>357</v>
      </c>
      <c r="C3" s="75"/>
      <c r="D3" s="75"/>
      <c r="E3" s="75"/>
      <c r="F3" s="75"/>
      <c r="G3" s="75"/>
      <c r="H3" s="75"/>
    </row>
    <row r="4" spans="2:12" ht="14.25" x14ac:dyDescent="0.2">
      <c r="B4" s="1"/>
      <c r="C4" s="1"/>
      <c r="D4" s="1"/>
      <c r="E4" s="1"/>
      <c r="F4" s="1"/>
      <c r="G4" s="1"/>
      <c r="H4" s="1"/>
    </row>
    <row r="5" spans="2:12" ht="47.25" customHeight="1" x14ac:dyDescent="0.2">
      <c r="B5" s="76"/>
      <c r="C5" s="76"/>
      <c r="D5" s="76"/>
      <c r="E5" s="76"/>
      <c r="F5" s="76"/>
      <c r="G5" s="76"/>
      <c r="H5" s="76"/>
    </row>
    <row r="6" spans="2:12" ht="16.5" customHeight="1" x14ac:dyDescent="0.2">
      <c r="B6" s="2"/>
      <c r="C6" s="2"/>
      <c r="D6" s="2"/>
      <c r="E6" s="2"/>
      <c r="F6" s="2"/>
      <c r="G6" s="2"/>
      <c r="H6" s="2"/>
    </row>
    <row r="7" spans="2:12" ht="20.25" customHeight="1" x14ac:dyDescent="0.2">
      <c r="B7" s="78" t="s">
        <v>360</v>
      </c>
      <c r="C7" s="78"/>
      <c r="D7" s="78"/>
      <c r="E7" s="78"/>
      <c r="F7" s="78"/>
      <c r="G7" s="78"/>
      <c r="H7" s="78"/>
    </row>
    <row r="8" spans="2:12" ht="15" x14ac:dyDescent="0.2">
      <c r="B8" s="79" t="s">
        <v>361</v>
      </c>
      <c r="C8" s="79"/>
      <c r="D8" s="79"/>
      <c r="E8" s="79"/>
      <c r="F8" s="79"/>
      <c r="G8" s="79"/>
      <c r="H8" s="79"/>
      <c r="I8" s="80"/>
    </row>
    <row r="9" spans="2:12" ht="15" customHeight="1" x14ac:dyDescent="0.2">
      <c r="B9" s="77" t="s">
        <v>0</v>
      </c>
      <c r="C9" s="77"/>
      <c r="D9" s="77"/>
      <c r="E9" s="5"/>
      <c r="F9" s="5"/>
      <c r="G9" s="5"/>
      <c r="H9" s="3">
        <v>45037</v>
      </c>
    </row>
    <row r="10" spans="2:12" ht="31.5" customHeight="1" x14ac:dyDescent="0.2">
      <c r="B10" s="7" t="s">
        <v>362</v>
      </c>
      <c r="C10" s="52"/>
      <c r="D10" s="67" t="s">
        <v>379</v>
      </c>
      <c r="E10" s="68"/>
      <c r="F10" s="69"/>
      <c r="G10" s="70" t="s">
        <v>381</v>
      </c>
      <c r="H10" s="71"/>
      <c r="I10" s="72"/>
    </row>
    <row r="11" spans="2:12" ht="28.5" customHeight="1" x14ac:dyDescent="0.2">
      <c r="B11" s="8" t="s">
        <v>1</v>
      </c>
      <c r="C11" s="9" t="s">
        <v>2</v>
      </c>
      <c r="D11" s="9" t="s">
        <v>3</v>
      </c>
      <c r="E11" s="9" t="s">
        <v>4</v>
      </c>
      <c r="F11" s="51" t="s">
        <v>6</v>
      </c>
      <c r="G11" s="51" t="s">
        <v>380</v>
      </c>
      <c r="H11" s="9" t="s">
        <v>382</v>
      </c>
      <c r="I11" s="10" t="s">
        <v>378</v>
      </c>
      <c r="J11" s="11" t="s">
        <v>5</v>
      </c>
      <c r="K11" s="64" t="s">
        <v>388</v>
      </c>
      <c r="L11" s="65"/>
    </row>
    <row r="12" spans="2:12" ht="30" customHeight="1" x14ac:dyDescent="0.2">
      <c r="B12" s="20" t="s">
        <v>7</v>
      </c>
      <c r="C12" s="21" t="s">
        <v>8</v>
      </c>
      <c r="D12" s="24">
        <v>495</v>
      </c>
      <c r="E12" s="24">
        <f t="shared" ref="E12:E43" si="0">D12*0.1</f>
        <v>49.5</v>
      </c>
      <c r="F12" s="12"/>
      <c r="G12" s="24">
        <v>29.95</v>
      </c>
      <c r="H12" s="24">
        <f>G12*0.1</f>
        <v>2.9950000000000001</v>
      </c>
      <c r="I12" s="12"/>
      <c r="J12" s="57">
        <f>SUM((D12+E12)*F12)+(G12+H12)*I12</f>
        <v>0</v>
      </c>
      <c r="K12" s="66">
        <f t="shared" ref="K12:K43" si="1">SUM(D12+E12)*F12</f>
        <v>0</v>
      </c>
      <c r="L12" s="65"/>
    </row>
    <row r="13" spans="2:12" ht="30" customHeight="1" x14ac:dyDescent="0.2">
      <c r="B13" s="20" t="s">
        <v>9</v>
      </c>
      <c r="C13" s="21" t="s">
        <v>10</v>
      </c>
      <c r="D13" s="24">
        <v>495</v>
      </c>
      <c r="E13" s="24">
        <f t="shared" si="0"/>
        <v>49.5</v>
      </c>
      <c r="F13" s="12"/>
      <c r="G13" s="24">
        <v>29.95</v>
      </c>
      <c r="H13" s="24">
        <f t="shared" ref="H13:H76" si="2">G13*0.1</f>
        <v>2.9950000000000001</v>
      </c>
      <c r="I13" s="12"/>
      <c r="J13" s="57">
        <f t="shared" ref="J13:J76" si="3">SUM((D13+E13)*F13)+(G13+H13)*I13</f>
        <v>0</v>
      </c>
      <c r="K13" s="66">
        <f t="shared" si="1"/>
        <v>0</v>
      </c>
      <c r="L13" s="65"/>
    </row>
    <row r="14" spans="2:12" ht="30" customHeight="1" x14ac:dyDescent="0.2">
      <c r="B14" s="20" t="s">
        <v>11</v>
      </c>
      <c r="C14" s="21" t="s">
        <v>12</v>
      </c>
      <c r="D14" s="24">
        <v>495</v>
      </c>
      <c r="E14" s="24">
        <f t="shared" si="0"/>
        <v>49.5</v>
      </c>
      <c r="F14" s="12"/>
      <c r="G14" s="24">
        <v>29.95</v>
      </c>
      <c r="H14" s="24">
        <f t="shared" si="2"/>
        <v>2.9950000000000001</v>
      </c>
      <c r="I14" s="12"/>
      <c r="J14" s="57">
        <f t="shared" si="3"/>
        <v>0</v>
      </c>
      <c r="K14" s="66">
        <f t="shared" si="1"/>
        <v>0</v>
      </c>
      <c r="L14" s="65"/>
    </row>
    <row r="15" spans="2:12" ht="30" customHeight="1" x14ac:dyDescent="0.2">
      <c r="B15" s="20" t="s">
        <v>13</v>
      </c>
      <c r="C15" s="21" t="s">
        <v>14</v>
      </c>
      <c r="D15" s="24">
        <v>495</v>
      </c>
      <c r="E15" s="24">
        <f t="shared" si="0"/>
        <v>49.5</v>
      </c>
      <c r="F15" s="12"/>
      <c r="G15" s="24">
        <v>29.95</v>
      </c>
      <c r="H15" s="24">
        <f t="shared" si="2"/>
        <v>2.9950000000000001</v>
      </c>
      <c r="I15" s="12"/>
      <c r="J15" s="57">
        <f t="shared" si="3"/>
        <v>0</v>
      </c>
      <c r="K15" s="66">
        <f t="shared" si="1"/>
        <v>0</v>
      </c>
      <c r="L15" s="65"/>
    </row>
    <row r="16" spans="2:12" ht="30" customHeight="1" x14ac:dyDescent="0.2">
      <c r="B16" s="20" t="s">
        <v>15</v>
      </c>
      <c r="C16" s="21" t="s">
        <v>16</v>
      </c>
      <c r="D16" s="24">
        <v>495</v>
      </c>
      <c r="E16" s="24">
        <f t="shared" si="0"/>
        <v>49.5</v>
      </c>
      <c r="F16" s="12"/>
      <c r="G16" s="24">
        <v>29.95</v>
      </c>
      <c r="H16" s="24">
        <f t="shared" si="2"/>
        <v>2.9950000000000001</v>
      </c>
      <c r="I16" s="12"/>
      <c r="J16" s="57">
        <f t="shared" si="3"/>
        <v>0</v>
      </c>
      <c r="K16" s="66">
        <f t="shared" si="1"/>
        <v>0</v>
      </c>
      <c r="L16" s="65"/>
    </row>
    <row r="17" spans="2:12" ht="30" customHeight="1" x14ac:dyDescent="0.2">
      <c r="B17" s="20" t="s">
        <v>17</v>
      </c>
      <c r="C17" s="21" t="s">
        <v>18</v>
      </c>
      <c r="D17" s="24">
        <v>495</v>
      </c>
      <c r="E17" s="24">
        <f t="shared" si="0"/>
        <v>49.5</v>
      </c>
      <c r="F17" s="12"/>
      <c r="G17" s="24">
        <v>29.95</v>
      </c>
      <c r="H17" s="24">
        <f t="shared" si="2"/>
        <v>2.9950000000000001</v>
      </c>
      <c r="I17" s="12"/>
      <c r="J17" s="57">
        <f t="shared" si="3"/>
        <v>0</v>
      </c>
      <c r="K17" s="66">
        <f t="shared" si="1"/>
        <v>0</v>
      </c>
      <c r="L17" s="65"/>
    </row>
    <row r="18" spans="2:12" ht="30" customHeight="1" x14ac:dyDescent="0.2">
      <c r="B18" s="20" t="s">
        <v>19</v>
      </c>
      <c r="C18" s="21" t="s">
        <v>20</v>
      </c>
      <c r="D18" s="24">
        <v>495</v>
      </c>
      <c r="E18" s="24">
        <f t="shared" si="0"/>
        <v>49.5</v>
      </c>
      <c r="F18" s="12"/>
      <c r="G18" s="24">
        <v>29.95</v>
      </c>
      <c r="H18" s="24">
        <f t="shared" si="2"/>
        <v>2.9950000000000001</v>
      </c>
      <c r="I18" s="12"/>
      <c r="J18" s="57">
        <f t="shared" si="3"/>
        <v>0</v>
      </c>
      <c r="K18" s="66">
        <f t="shared" si="1"/>
        <v>0</v>
      </c>
      <c r="L18" s="65"/>
    </row>
    <row r="19" spans="2:12" ht="30" customHeight="1" x14ac:dyDescent="0.2">
      <c r="B19" s="20" t="s">
        <v>21</v>
      </c>
      <c r="C19" s="21" t="s">
        <v>22</v>
      </c>
      <c r="D19" s="24">
        <v>495</v>
      </c>
      <c r="E19" s="24">
        <f t="shared" si="0"/>
        <v>49.5</v>
      </c>
      <c r="F19" s="12"/>
      <c r="G19" s="24">
        <v>29.95</v>
      </c>
      <c r="H19" s="24">
        <f t="shared" si="2"/>
        <v>2.9950000000000001</v>
      </c>
      <c r="I19" s="12"/>
      <c r="J19" s="57">
        <f t="shared" si="3"/>
        <v>0</v>
      </c>
      <c r="K19" s="66">
        <f t="shared" si="1"/>
        <v>0</v>
      </c>
      <c r="L19" s="65"/>
    </row>
    <row r="20" spans="2:12" ht="30" customHeight="1" x14ac:dyDescent="0.2">
      <c r="B20" s="20" t="s">
        <v>23</v>
      </c>
      <c r="C20" s="21" t="s">
        <v>24</v>
      </c>
      <c r="D20" s="24">
        <v>495</v>
      </c>
      <c r="E20" s="24">
        <f t="shared" si="0"/>
        <v>49.5</v>
      </c>
      <c r="F20" s="12"/>
      <c r="G20" s="24">
        <v>29.95</v>
      </c>
      <c r="H20" s="24">
        <f t="shared" si="2"/>
        <v>2.9950000000000001</v>
      </c>
      <c r="I20" s="12"/>
      <c r="J20" s="57">
        <f t="shared" si="3"/>
        <v>0</v>
      </c>
      <c r="K20" s="66">
        <f t="shared" si="1"/>
        <v>0</v>
      </c>
      <c r="L20" s="65"/>
    </row>
    <row r="21" spans="2:12" ht="30" customHeight="1" x14ac:dyDescent="0.2">
      <c r="B21" s="20" t="s">
        <v>25</v>
      </c>
      <c r="C21" s="21" t="s">
        <v>26</v>
      </c>
      <c r="D21" s="24">
        <v>495</v>
      </c>
      <c r="E21" s="24">
        <f t="shared" si="0"/>
        <v>49.5</v>
      </c>
      <c r="F21" s="12"/>
      <c r="G21" s="24">
        <v>29.95</v>
      </c>
      <c r="H21" s="24">
        <f t="shared" si="2"/>
        <v>2.9950000000000001</v>
      </c>
      <c r="I21" s="12"/>
      <c r="J21" s="57">
        <f t="shared" si="3"/>
        <v>0</v>
      </c>
      <c r="K21" s="66">
        <f t="shared" si="1"/>
        <v>0</v>
      </c>
      <c r="L21" s="65"/>
    </row>
    <row r="22" spans="2:12" ht="30" customHeight="1" x14ac:dyDescent="0.2">
      <c r="B22" s="20" t="s">
        <v>27</v>
      </c>
      <c r="C22" s="21" t="s">
        <v>28</v>
      </c>
      <c r="D22" s="24">
        <v>495</v>
      </c>
      <c r="E22" s="24">
        <f t="shared" si="0"/>
        <v>49.5</v>
      </c>
      <c r="F22" s="12"/>
      <c r="G22" s="24">
        <v>29.95</v>
      </c>
      <c r="H22" s="24">
        <f t="shared" si="2"/>
        <v>2.9950000000000001</v>
      </c>
      <c r="I22" s="12"/>
      <c r="J22" s="57">
        <f t="shared" si="3"/>
        <v>0</v>
      </c>
      <c r="K22" s="66">
        <f t="shared" si="1"/>
        <v>0</v>
      </c>
      <c r="L22" s="65"/>
    </row>
    <row r="23" spans="2:12" ht="30" customHeight="1" x14ac:dyDescent="0.2">
      <c r="B23" s="20" t="s">
        <v>29</v>
      </c>
      <c r="C23" s="21" t="s">
        <v>30</v>
      </c>
      <c r="D23" s="24">
        <v>495</v>
      </c>
      <c r="E23" s="24">
        <f t="shared" si="0"/>
        <v>49.5</v>
      </c>
      <c r="F23" s="12"/>
      <c r="G23" s="24">
        <v>29.95</v>
      </c>
      <c r="H23" s="24">
        <f t="shared" si="2"/>
        <v>2.9950000000000001</v>
      </c>
      <c r="I23" s="12"/>
      <c r="J23" s="57">
        <f t="shared" si="3"/>
        <v>0</v>
      </c>
      <c r="K23" s="66">
        <f t="shared" si="1"/>
        <v>0</v>
      </c>
      <c r="L23" s="65"/>
    </row>
    <row r="24" spans="2:12" ht="30" customHeight="1" x14ac:dyDescent="0.2">
      <c r="B24" s="20" t="s">
        <v>31</v>
      </c>
      <c r="C24" s="21" t="s">
        <v>32</v>
      </c>
      <c r="D24" s="24">
        <v>495</v>
      </c>
      <c r="E24" s="24">
        <f t="shared" si="0"/>
        <v>49.5</v>
      </c>
      <c r="F24" s="12"/>
      <c r="G24" s="24">
        <v>29.95</v>
      </c>
      <c r="H24" s="24">
        <f t="shared" si="2"/>
        <v>2.9950000000000001</v>
      </c>
      <c r="I24" s="12"/>
      <c r="J24" s="57">
        <f t="shared" si="3"/>
        <v>0</v>
      </c>
      <c r="K24" s="66">
        <f t="shared" si="1"/>
        <v>0</v>
      </c>
      <c r="L24" s="65"/>
    </row>
    <row r="25" spans="2:12" ht="30" customHeight="1" x14ac:dyDescent="0.2">
      <c r="B25" s="20" t="s">
        <v>33</v>
      </c>
      <c r="C25" s="21" t="s">
        <v>34</v>
      </c>
      <c r="D25" s="24">
        <v>495</v>
      </c>
      <c r="E25" s="24">
        <f t="shared" si="0"/>
        <v>49.5</v>
      </c>
      <c r="F25" s="12"/>
      <c r="G25" s="24">
        <v>29.95</v>
      </c>
      <c r="H25" s="24">
        <f t="shared" si="2"/>
        <v>2.9950000000000001</v>
      </c>
      <c r="I25" s="12"/>
      <c r="J25" s="57">
        <f t="shared" si="3"/>
        <v>0</v>
      </c>
      <c r="K25" s="66">
        <f t="shared" si="1"/>
        <v>0</v>
      </c>
      <c r="L25" s="65"/>
    </row>
    <row r="26" spans="2:12" ht="30" customHeight="1" x14ac:dyDescent="0.2">
      <c r="B26" s="20" t="s">
        <v>35</v>
      </c>
      <c r="C26" s="21" t="s">
        <v>36</v>
      </c>
      <c r="D26" s="24">
        <v>495</v>
      </c>
      <c r="E26" s="24">
        <f t="shared" si="0"/>
        <v>49.5</v>
      </c>
      <c r="F26" s="12"/>
      <c r="G26" s="24">
        <v>29.95</v>
      </c>
      <c r="H26" s="24">
        <f t="shared" si="2"/>
        <v>2.9950000000000001</v>
      </c>
      <c r="I26" s="12"/>
      <c r="J26" s="57">
        <f t="shared" si="3"/>
        <v>0</v>
      </c>
      <c r="K26" s="66">
        <f t="shared" si="1"/>
        <v>0</v>
      </c>
      <c r="L26" s="65"/>
    </row>
    <row r="27" spans="2:12" ht="30" customHeight="1" x14ac:dyDescent="0.2">
      <c r="B27" s="20" t="s">
        <v>37</v>
      </c>
      <c r="C27" s="21" t="s">
        <v>38</v>
      </c>
      <c r="D27" s="24">
        <v>495</v>
      </c>
      <c r="E27" s="24">
        <f t="shared" si="0"/>
        <v>49.5</v>
      </c>
      <c r="F27" s="12"/>
      <c r="G27" s="24">
        <v>29.95</v>
      </c>
      <c r="H27" s="24">
        <f t="shared" si="2"/>
        <v>2.9950000000000001</v>
      </c>
      <c r="I27" s="12"/>
      <c r="J27" s="57">
        <f t="shared" si="3"/>
        <v>0</v>
      </c>
      <c r="K27" s="66">
        <f t="shared" si="1"/>
        <v>0</v>
      </c>
      <c r="L27" s="65"/>
    </row>
    <row r="28" spans="2:12" ht="30" customHeight="1" x14ac:dyDescent="0.2">
      <c r="B28" s="20" t="s">
        <v>39</v>
      </c>
      <c r="C28" s="21" t="s">
        <v>40</v>
      </c>
      <c r="D28" s="24">
        <v>495</v>
      </c>
      <c r="E28" s="24">
        <f t="shared" si="0"/>
        <v>49.5</v>
      </c>
      <c r="F28" s="12"/>
      <c r="G28" s="24">
        <v>29.95</v>
      </c>
      <c r="H28" s="24">
        <f t="shared" si="2"/>
        <v>2.9950000000000001</v>
      </c>
      <c r="I28" s="12"/>
      <c r="J28" s="57">
        <f t="shared" si="3"/>
        <v>0</v>
      </c>
      <c r="K28" s="66">
        <f t="shared" si="1"/>
        <v>0</v>
      </c>
      <c r="L28" s="65"/>
    </row>
    <row r="29" spans="2:12" ht="30" customHeight="1" x14ac:dyDescent="0.2">
      <c r="B29" s="20" t="s">
        <v>41</v>
      </c>
      <c r="C29" s="21" t="s">
        <v>42</v>
      </c>
      <c r="D29" s="24">
        <v>495</v>
      </c>
      <c r="E29" s="24">
        <f t="shared" si="0"/>
        <v>49.5</v>
      </c>
      <c r="F29" s="12"/>
      <c r="G29" s="24">
        <v>29.95</v>
      </c>
      <c r="H29" s="24">
        <f t="shared" si="2"/>
        <v>2.9950000000000001</v>
      </c>
      <c r="I29" s="12"/>
      <c r="J29" s="57">
        <f t="shared" si="3"/>
        <v>0</v>
      </c>
      <c r="K29" s="66">
        <f t="shared" si="1"/>
        <v>0</v>
      </c>
      <c r="L29" s="65"/>
    </row>
    <row r="30" spans="2:12" ht="30" customHeight="1" x14ac:dyDescent="0.2">
      <c r="B30" s="20" t="s">
        <v>43</v>
      </c>
      <c r="C30" s="21" t="s">
        <v>44</v>
      </c>
      <c r="D30" s="24">
        <v>495</v>
      </c>
      <c r="E30" s="24">
        <f t="shared" si="0"/>
        <v>49.5</v>
      </c>
      <c r="F30" s="12"/>
      <c r="G30" s="24">
        <v>29.95</v>
      </c>
      <c r="H30" s="24">
        <f t="shared" si="2"/>
        <v>2.9950000000000001</v>
      </c>
      <c r="I30" s="12"/>
      <c r="J30" s="57">
        <f t="shared" si="3"/>
        <v>0</v>
      </c>
      <c r="K30" s="66">
        <f t="shared" si="1"/>
        <v>0</v>
      </c>
      <c r="L30" s="65"/>
    </row>
    <row r="31" spans="2:12" ht="30" customHeight="1" x14ac:dyDescent="0.2">
      <c r="B31" s="20" t="s">
        <v>45</v>
      </c>
      <c r="C31" s="21" t="s">
        <v>46</v>
      </c>
      <c r="D31" s="24">
        <v>495</v>
      </c>
      <c r="E31" s="24">
        <f t="shared" si="0"/>
        <v>49.5</v>
      </c>
      <c r="F31" s="12"/>
      <c r="G31" s="24">
        <v>29.95</v>
      </c>
      <c r="H31" s="24">
        <f t="shared" si="2"/>
        <v>2.9950000000000001</v>
      </c>
      <c r="I31" s="12"/>
      <c r="J31" s="57">
        <f t="shared" si="3"/>
        <v>0</v>
      </c>
      <c r="K31" s="66">
        <f t="shared" si="1"/>
        <v>0</v>
      </c>
      <c r="L31" s="65"/>
    </row>
    <row r="32" spans="2:12" ht="30" customHeight="1" x14ac:dyDescent="0.2">
      <c r="B32" s="20" t="s">
        <v>47</v>
      </c>
      <c r="C32" s="21" t="s">
        <v>48</v>
      </c>
      <c r="D32" s="24">
        <v>495</v>
      </c>
      <c r="E32" s="24">
        <f t="shared" si="0"/>
        <v>49.5</v>
      </c>
      <c r="F32" s="12"/>
      <c r="G32" s="24">
        <v>29.95</v>
      </c>
      <c r="H32" s="24">
        <f t="shared" si="2"/>
        <v>2.9950000000000001</v>
      </c>
      <c r="I32" s="12"/>
      <c r="J32" s="57">
        <f t="shared" si="3"/>
        <v>0</v>
      </c>
      <c r="K32" s="66">
        <f t="shared" si="1"/>
        <v>0</v>
      </c>
      <c r="L32" s="65"/>
    </row>
    <row r="33" spans="1:12" ht="30" customHeight="1" x14ac:dyDescent="0.2">
      <c r="B33" s="20" t="s">
        <v>49</v>
      </c>
      <c r="C33" s="21" t="s">
        <v>50</v>
      </c>
      <c r="D33" s="24">
        <v>495</v>
      </c>
      <c r="E33" s="24">
        <f t="shared" si="0"/>
        <v>49.5</v>
      </c>
      <c r="F33" s="12"/>
      <c r="G33" s="24">
        <v>29.95</v>
      </c>
      <c r="H33" s="24">
        <f t="shared" si="2"/>
        <v>2.9950000000000001</v>
      </c>
      <c r="I33" s="12"/>
      <c r="J33" s="57">
        <f t="shared" si="3"/>
        <v>0</v>
      </c>
      <c r="K33" s="66">
        <f t="shared" si="1"/>
        <v>0</v>
      </c>
      <c r="L33" s="65"/>
    </row>
    <row r="34" spans="1:12" ht="30" customHeight="1" x14ac:dyDescent="0.2">
      <c r="B34" s="20" t="s">
        <v>51</v>
      </c>
      <c r="C34" s="21" t="s">
        <v>52</v>
      </c>
      <c r="D34" s="24">
        <v>495</v>
      </c>
      <c r="E34" s="24">
        <f t="shared" si="0"/>
        <v>49.5</v>
      </c>
      <c r="F34" s="12"/>
      <c r="G34" s="24">
        <v>29.95</v>
      </c>
      <c r="H34" s="24">
        <f t="shared" si="2"/>
        <v>2.9950000000000001</v>
      </c>
      <c r="I34" s="12"/>
      <c r="J34" s="57">
        <f t="shared" si="3"/>
        <v>0</v>
      </c>
      <c r="K34" s="66">
        <f t="shared" si="1"/>
        <v>0</v>
      </c>
      <c r="L34" s="65"/>
    </row>
    <row r="35" spans="1:12" ht="30" customHeight="1" x14ac:dyDescent="0.2">
      <c r="B35" s="20" t="s">
        <v>53</v>
      </c>
      <c r="C35" s="21" t="s">
        <v>54</v>
      </c>
      <c r="D35" s="24">
        <v>495</v>
      </c>
      <c r="E35" s="24">
        <f t="shared" si="0"/>
        <v>49.5</v>
      </c>
      <c r="F35" s="12"/>
      <c r="G35" s="24">
        <v>29.95</v>
      </c>
      <c r="H35" s="24">
        <f t="shared" si="2"/>
        <v>2.9950000000000001</v>
      </c>
      <c r="I35" s="12"/>
      <c r="J35" s="57">
        <f t="shared" si="3"/>
        <v>0</v>
      </c>
      <c r="K35" s="66">
        <f t="shared" si="1"/>
        <v>0</v>
      </c>
      <c r="L35" s="65"/>
    </row>
    <row r="36" spans="1:12" ht="30" customHeight="1" x14ac:dyDescent="0.2">
      <c r="B36" s="20" t="s">
        <v>55</v>
      </c>
      <c r="C36" s="21" t="s">
        <v>56</v>
      </c>
      <c r="D36" s="24">
        <v>495</v>
      </c>
      <c r="E36" s="24">
        <f t="shared" si="0"/>
        <v>49.5</v>
      </c>
      <c r="F36" s="12"/>
      <c r="G36" s="24">
        <v>29.95</v>
      </c>
      <c r="H36" s="24">
        <f t="shared" si="2"/>
        <v>2.9950000000000001</v>
      </c>
      <c r="I36" s="12"/>
      <c r="J36" s="57">
        <f t="shared" si="3"/>
        <v>0</v>
      </c>
      <c r="K36" s="66">
        <f t="shared" si="1"/>
        <v>0</v>
      </c>
      <c r="L36" s="65"/>
    </row>
    <row r="37" spans="1:12" ht="30" customHeight="1" x14ac:dyDescent="0.2">
      <c r="B37" s="20" t="s">
        <v>57</v>
      </c>
      <c r="C37" s="21" t="s">
        <v>58</v>
      </c>
      <c r="D37" s="24">
        <v>495</v>
      </c>
      <c r="E37" s="24">
        <f t="shared" si="0"/>
        <v>49.5</v>
      </c>
      <c r="F37" s="12"/>
      <c r="G37" s="24">
        <v>29.95</v>
      </c>
      <c r="H37" s="24">
        <f t="shared" si="2"/>
        <v>2.9950000000000001</v>
      </c>
      <c r="I37" s="12"/>
      <c r="J37" s="57">
        <f t="shared" si="3"/>
        <v>0</v>
      </c>
      <c r="K37" s="66">
        <f t="shared" si="1"/>
        <v>0</v>
      </c>
      <c r="L37" s="65"/>
    </row>
    <row r="38" spans="1:12" ht="30" customHeight="1" x14ac:dyDescent="0.2">
      <c r="B38" s="20" t="s">
        <v>59</v>
      </c>
      <c r="C38" s="21" t="s">
        <v>60</v>
      </c>
      <c r="D38" s="24">
        <v>495</v>
      </c>
      <c r="E38" s="24">
        <f t="shared" si="0"/>
        <v>49.5</v>
      </c>
      <c r="F38" s="12"/>
      <c r="G38" s="24">
        <v>29.95</v>
      </c>
      <c r="H38" s="24">
        <f t="shared" si="2"/>
        <v>2.9950000000000001</v>
      </c>
      <c r="I38" s="12"/>
      <c r="J38" s="57">
        <f t="shared" si="3"/>
        <v>0</v>
      </c>
      <c r="K38" s="66">
        <f t="shared" si="1"/>
        <v>0</v>
      </c>
      <c r="L38" s="65"/>
    </row>
    <row r="39" spans="1:12" ht="30" customHeight="1" x14ac:dyDescent="0.2">
      <c r="B39" s="20" t="s">
        <v>61</v>
      </c>
      <c r="C39" s="21" t="s">
        <v>62</v>
      </c>
      <c r="D39" s="24">
        <v>495</v>
      </c>
      <c r="E39" s="24">
        <f t="shared" si="0"/>
        <v>49.5</v>
      </c>
      <c r="F39" s="12"/>
      <c r="G39" s="24">
        <v>29.95</v>
      </c>
      <c r="H39" s="24">
        <f t="shared" si="2"/>
        <v>2.9950000000000001</v>
      </c>
      <c r="I39" s="12"/>
      <c r="J39" s="57">
        <f t="shared" si="3"/>
        <v>0</v>
      </c>
      <c r="K39" s="66">
        <f t="shared" si="1"/>
        <v>0</v>
      </c>
      <c r="L39" s="65"/>
    </row>
    <row r="40" spans="1:12" ht="30" customHeight="1" x14ac:dyDescent="0.2">
      <c r="B40" s="20" t="s">
        <v>63</v>
      </c>
      <c r="C40" s="21" t="s">
        <v>64</v>
      </c>
      <c r="D40" s="24">
        <v>495</v>
      </c>
      <c r="E40" s="24">
        <f t="shared" si="0"/>
        <v>49.5</v>
      </c>
      <c r="F40" s="12"/>
      <c r="G40" s="24">
        <v>29.95</v>
      </c>
      <c r="H40" s="24">
        <f t="shared" si="2"/>
        <v>2.9950000000000001</v>
      </c>
      <c r="I40" s="12"/>
      <c r="J40" s="57">
        <f t="shared" si="3"/>
        <v>0</v>
      </c>
      <c r="K40" s="66">
        <f t="shared" si="1"/>
        <v>0</v>
      </c>
      <c r="L40" s="65"/>
    </row>
    <row r="41" spans="1:12" ht="30" customHeight="1" x14ac:dyDescent="0.2">
      <c r="B41" s="20" t="s">
        <v>65</v>
      </c>
      <c r="C41" s="21" t="s">
        <v>66</v>
      </c>
      <c r="D41" s="24">
        <v>495</v>
      </c>
      <c r="E41" s="24">
        <f t="shared" si="0"/>
        <v>49.5</v>
      </c>
      <c r="F41" s="12"/>
      <c r="G41" s="24">
        <v>49.95</v>
      </c>
      <c r="H41" s="24">
        <f t="shared" si="2"/>
        <v>4.995000000000001</v>
      </c>
      <c r="I41" s="12"/>
      <c r="J41" s="57">
        <f t="shared" si="3"/>
        <v>0</v>
      </c>
      <c r="K41" s="66">
        <f t="shared" si="1"/>
        <v>0</v>
      </c>
      <c r="L41" s="65"/>
    </row>
    <row r="42" spans="1:12" ht="30" customHeight="1" x14ac:dyDescent="0.2">
      <c r="B42" s="20" t="s">
        <v>67</v>
      </c>
      <c r="C42" s="21" t="s">
        <v>68</v>
      </c>
      <c r="D42" s="24">
        <v>495</v>
      </c>
      <c r="E42" s="24">
        <f t="shared" si="0"/>
        <v>49.5</v>
      </c>
      <c r="F42" s="12"/>
      <c r="G42" s="24">
        <v>39.950000000000003</v>
      </c>
      <c r="H42" s="24">
        <f t="shared" si="2"/>
        <v>3.9950000000000006</v>
      </c>
      <c r="I42" s="12"/>
      <c r="J42" s="57">
        <f t="shared" si="3"/>
        <v>0</v>
      </c>
      <c r="K42" s="66">
        <f t="shared" si="1"/>
        <v>0</v>
      </c>
      <c r="L42" s="65"/>
    </row>
    <row r="43" spans="1:12" ht="30" customHeight="1" x14ac:dyDescent="0.2">
      <c r="B43" s="20" t="s">
        <v>69</v>
      </c>
      <c r="C43" s="21" t="s">
        <v>70</v>
      </c>
      <c r="D43" s="24">
        <v>495</v>
      </c>
      <c r="E43" s="24">
        <f t="shared" si="0"/>
        <v>49.5</v>
      </c>
      <c r="F43" s="12"/>
      <c r="G43" s="24">
        <v>39.950000000000003</v>
      </c>
      <c r="H43" s="24">
        <f t="shared" si="2"/>
        <v>3.9950000000000006</v>
      </c>
      <c r="I43" s="12"/>
      <c r="J43" s="57">
        <f t="shared" si="3"/>
        <v>0</v>
      </c>
      <c r="K43" s="66">
        <f t="shared" si="1"/>
        <v>0</v>
      </c>
      <c r="L43" s="65"/>
    </row>
    <row r="44" spans="1:12" ht="30" customHeight="1" x14ac:dyDescent="0.2">
      <c r="B44" s="20" t="s">
        <v>71</v>
      </c>
      <c r="C44" s="21" t="s">
        <v>72</v>
      </c>
      <c r="D44" s="24">
        <v>495</v>
      </c>
      <c r="E44" s="24">
        <f t="shared" ref="E44:E75" si="4">D44*0.1</f>
        <v>49.5</v>
      </c>
      <c r="F44" s="12"/>
      <c r="G44" s="24">
        <v>39.950000000000003</v>
      </c>
      <c r="H44" s="24">
        <f t="shared" si="2"/>
        <v>3.9950000000000006</v>
      </c>
      <c r="I44" s="12"/>
      <c r="J44" s="57">
        <f t="shared" si="3"/>
        <v>0</v>
      </c>
      <c r="K44" s="66">
        <f t="shared" ref="K44:K75" si="5">SUM(D44+E44)*F44</f>
        <v>0</v>
      </c>
      <c r="L44" s="65"/>
    </row>
    <row r="45" spans="1:12" ht="30" customHeight="1" x14ac:dyDescent="0.2">
      <c r="B45" s="20" t="s">
        <v>73</v>
      </c>
      <c r="C45" s="21" t="s">
        <v>74</v>
      </c>
      <c r="D45" s="24">
        <v>495</v>
      </c>
      <c r="E45" s="24">
        <f t="shared" si="4"/>
        <v>49.5</v>
      </c>
      <c r="F45" s="12"/>
      <c r="G45" s="24">
        <v>39.950000000000003</v>
      </c>
      <c r="H45" s="24">
        <f t="shared" si="2"/>
        <v>3.9950000000000006</v>
      </c>
      <c r="I45" s="12"/>
      <c r="J45" s="57">
        <f t="shared" si="3"/>
        <v>0</v>
      </c>
      <c r="K45" s="66">
        <f t="shared" si="5"/>
        <v>0</v>
      </c>
      <c r="L45" s="65"/>
    </row>
    <row r="46" spans="1:12" ht="30" customHeight="1" x14ac:dyDescent="0.2">
      <c r="B46" s="20" t="s">
        <v>75</v>
      </c>
      <c r="C46" s="21" t="s">
        <v>76</v>
      </c>
      <c r="D46" s="24">
        <v>495</v>
      </c>
      <c r="E46" s="24">
        <f t="shared" si="4"/>
        <v>49.5</v>
      </c>
      <c r="F46" s="12"/>
      <c r="G46" s="24">
        <v>39.950000000000003</v>
      </c>
      <c r="H46" s="24">
        <f t="shared" si="2"/>
        <v>3.9950000000000006</v>
      </c>
      <c r="I46" s="12"/>
      <c r="J46" s="57">
        <f t="shared" si="3"/>
        <v>0</v>
      </c>
      <c r="K46" s="66">
        <f t="shared" si="5"/>
        <v>0</v>
      </c>
      <c r="L46" s="65"/>
    </row>
    <row r="47" spans="1:12" ht="30" customHeight="1" x14ac:dyDescent="0.2">
      <c r="B47" s="20" t="s">
        <v>77</v>
      </c>
      <c r="C47" s="21" t="s">
        <v>78</v>
      </c>
      <c r="D47" s="24">
        <v>495</v>
      </c>
      <c r="E47" s="24">
        <f t="shared" si="4"/>
        <v>49.5</v>
      </c>
      <c r="F47" s="12"/>
      <c r="G47" s="24">
        <v>39.950000000000003</v>
      </c>
      <c r="H47" s="24">
        <f t="shared" si="2"/>
        <v>3.9950000000000006</v>
      </c>
      <c r="I47" s="12"/>
      <c r="J47" s="57">
        <f t="shared" si="3"/>
        <v>0</v>
      </c>
      <c r="K47" s="66">
        <f t="shared" si="5"/>
        <v>0</v>
      </c>
      <c r="L47" s="65"/>
    </row>
    <row r="48" spans="1:12" ht="30" customHeight="1" x14ac:dyDescent="0.2">
      <c r="A48" s="6"/>
      <c r="B48" s="20" t="s">
        <v>79</v>
      </c>
      <c r="C48" s="22" t="s">
        <v>80</v>
      </c>
      <c r="D48" s="24">
        <v>495</v>
      </c>
      <c r="E48" s="24">
        <f t="shared" si="4"/>
        <v>49.5</v>
      </c>
      <c r="F48" s="12"/>
      <c r="G48" s="24">
        <v>39.950000000000003</v>
      </c>
      <c r="H48" s="24">
        <f t="shared" si="2"/>
        <v>3.9950000000000006</v>
      </c>
      <c r="I48" s="12"/>
      <c r="J48" s="57">
        <f t="shared" si="3"/>
        <v>0</v>
      </c>
      <c r="K48" s="66">
        <f t="shared" si="5"/>
        <v>0</v>
      </c>
      <c r="L48" s="65"/>
    </row>
    <row r="49" spans="2:12" ht="30" customHeight="1" x14ac:dyDescent="0.2">
      <c r="B49" s="20" t="s">
        <v>81</v>
      </c>
      <c r="C49" s="21" t="s">
        <v>82</v>
      </c>
      <c r="D49" s="24">
        <v>495</v>
      </c>
      <c r="E49" s="24">
        <f t="shared" si="4"/>
        <v>49.5</v>
      </c>
      <c r="F49" s="12"/>
      <c r="G49" s="24">
        <v>39.950000000000003</v>
      </c>
      <c r="H49" s="24">
        <f t="shared" si="2"/>
        <v>3.9950000000000006</v>
      </c>
      <c r="I49" s="12"/>
      <c r="J49" s="57">
        <f t="shared" si="3"/>
        <v>0</v>
      </c>
      <c r="K49" s="66">
        <f t="shared" si="5"/>
        <v>0</v>
      </c>
      <c r="L49" s="65"/>
    </row>
    <row r="50" spans="2:12" ht="30" customHeight="1" x14ac:dyDescent="0.2">
      <c r="B50" s="20" t="s">
        <v>83</v>
      </c>
      <c r="C50" s="21" t="s">
        <v>84</v>
      </c>
      <c r="D50" s="24">
        <v>495</v>
      </c>
      <c r="E50" s="24">
        <f t="shared" si="4"/>
        <v>49.5</v>
      </c>
      <c r="F50" s="12"/>
      <c r="G50" s="24">
        <v>39.950000000000003</v>
      </c>
      <c r="H50" s="24">
        <f t="shared" si="2"/>
        <v>3.9950000000000006</v>
      </c>
      <c r="I50" s="12"/>
      <c r="J50" s="57">
        <f t="shared" si="3"/>
        <v>0</v>
      </c>
      <c r="K50" s="66">
        <f t="shared" si="5"/>
        <v>0</v>
      </c>
      <c r="L50" s="65"/>
    </row>
    <row r="51" spans="2:12" ht="30" customHeight="1" x14ac:dyDescent="0.2">
      <c r="B51" s="16" t="s">
        <v>85</v>
      </c>
      <c r="C51" s="17" t="s">
        <v>86</v>
      </c>
      <c r="D51" s="24">
        <v>795</v>
      </c>
      <c r="E51" s="24">
        <f t="shared" si="4"/>
        <v>79.5</v>
      </c>
      <c r="F51" s="12"/>
      <c r="G51" s="24">
        <v>39.950000000000003</v>
      </c>
      <c r="H51" s="24">
        <f t="shared" si="2"/>
        <v>3.9950000000000006</v>
      </c>
      <c r="I51" s="12"/>
      <c r="J51" s="57">
        <f t="shared" si="3"/>
        <v>0</v>
      </c>
      <c r="K51" s="66">
        <f t="shared" si="5"/>
        <v>0</v>
      </c>
      <c r="L51" s="65"/>
    </row>
    <row r="52" spans="2:12" ht="30" customHeight="1" x14ac:dyDescent="0.2">
      <c r="B52" s="16" t="s">
        <v>87</v>
      </c>
      <c r="C52" s="17" t="s">
        <v>88</v>
      </c>
      <c r="D52" s="24">
        <v>795</v>
      </c>
      <c r="E52" s="24">
        <f t="shared" si="4"/>
        <v>79.5</v>
      </c>
      <c r="F52" s="12"/>
      <c r="G52" s="24">
        <v>39.950000000000003</v>
      </c>
      <c r="H52" s="24">
        <f t="shared" si="2"/>
        <v>3.9950000000000006</v>
      </c>
      <c r="I52" s="12"/>
      <c r="J52" s="57">
        <f t="shared" si="3"/>
        <v>0</v>
      </c>
      <c r="K52" s="66">
        <f t="shared" si="5"/>
        <v>0</v>
      </c>
      <c r="L52" s="65"/>
    </row>
    <row r="53" spans="2:12" ht="30" customHeight="1" x14ac:dyDescent="0.2">
      <c r="B53" s="16" t="s">
        <v>89</v>
      </c>
      <c r="C53" s="17" t="s">
        <v>90</v>
      </c>
      <c r="D53" s="24">
        <v>795</v>
      </c>
      <c r="E53" s="24">
        <f t="shared" si="4"/>
        <v>79.5</v>
      </c>
      <c r="F53" s="12"/>
      <c r="G53" s="24">
        <v>39.950000000000003</v>
      </c>
      <c r="H53" s="24">
        <f t="shared" si="2"/>
        <v>3.9950000000000006</v>
      </c>
      <c r="I53" s="12"/>
      <c r="J53" s="57">
        <f t="shared" si="3"/>
        <v>0</v>
      </c>
      <c r="K53" s="66">
        <f t="shared" si="5"/>
        <v>0</v>
      </c>
      <c r="L53" s="65"/>
    </row>
    <row r="54" spans="2:12" ht="30" customHeight="1" x14ac:dyDescent="0.2">
      <c r="B54" s="16" t="s">
        <v>91</v>
      </c>
      <c r="C54" s="17" t="s">
        <v>92</v>
      </c>
      <c r="D54" s="24">
        <v>795</v>
      </c>
      <c r="E54" s="24">
        <f t="shared" si="4"/>
        <v>79.5</v>
      </c>
      <c r="F54" s="12"/>
      <c r="G54" s="24">
        <v>39.950000000000003</v>
      </c>
      <c r="H54" s="24">
        <f t="shared" si="2"/>
        <v>3.9950000000000006</v>
      </c>
      <c r="I54" s="12"/>
      <c r="J54" s="57">
        <f t="shared" si="3"/>
        <v>0</v>
      </c>
      <c r="K54" s="66">
        <f t="shared" si="5"/>
        <v>0</v>
      </c>
      <c r="L54" s="65"/>
    </row>
    <row r="55" spans="2:12" ht="30" customHeight="1" x14ac:dyDescent="0.2">
      <c r="B55" s="16" t="s">
        <v>93</v>
      </c>
      <c r="C55" s="17" t="s">
        <v>94</v>
      </c>
      <c r="D55" s="24">
        <v>795</v>
      </c>
      <c r="E55" s="24">
        <f t="shared" si="4"/>
        <v>79.5</v>
      </c>
      <c r="F55" s="12"/>
      <c r="G55" s="24">
        <v>39.950000000000003</v>
      </c>
      <c r="H55" s="24">
        <f t="shared" si="2"/>
        <v>3.9950000000000006</v>
      </c>
      <c r="I55" s="12"/>
      <c r="J55" s="57">
        <f t="shared" si="3"/>
        <v>0</v>
      </c>
      <c r="K55" s="66">
        <f t="shared" si="5"/>
        <v>0</v>
      </c>
      <c r="L55" s="65"/>
    </row>
    <row r="56" spans="2:12" ht="30" customHeight="1" x14ac:dyDescent="0.2">
      <c r="B56" s="16" t="s">
        <v>95</v>
      </c>
      <c r="C56" s="17" t="s">
        <v>96</v>
      </c>
      <c r="D56" s="24">
        <v>795</v>
      </c>
      <c r="E56" s="24">
        <f t="shared" si="4"/>
        <v>79.5</v>
      </c>
      <c r="F56" s="12"/>
      <c r="G56" s="24">
        <v>39.950000000000003</v>
      </c>
      <c r="H56" s="24">
        <f t="shared" si="2"/>
        <v>3.9950000000000006</v>
      </c>
      <c r="I56" s="12"/>
      <c r="J56" s="57">
        <f t="shared" si="3"/>
        <v>0</v>
      </c>
      <c r="K56" s="66">
        <f t="shared" si="5"/>
        <v>0</v>
      </c>
      <c r="L56" s="65"/>
    </row>
    <row r="57" spans="2:12" ht="30" customHeight="1" x14ac:dyDescent="0.2">
      <c r="B57" s="16" t="s">
        <v>97</v>
      </c>
      <c r="C57" s="17" t="s">
        <v>98</v>
      </c>
      <c r="D57" s="24">
        <v>795</v>
      </c>
      <c r="E57" s="24">
        <f t="shared" si="4"/>
        <v>79.5</v>
      </c>
      <c r="F57" s="12"/>
      <c r="G57" s="24">
        <v>39.950000000000003</v>
      </c>
      <c r="H57" s="24">
        <f t="shared" si="2"/>
        <v>3.9950000000000006</v>
      </c>
      <c r="I57" s="12"/>
      <c r="J57" s="57">
        <f t="shared" si="3"/>
        <v>0</v>
      </c>
      <c r="K57" s="66">
        <f t="shared" si="5"/>
        <v>0</v>
      </c>
      <c r="L57" s="65"/>
    </row>
    <row r="58" spans="2:12" ht="30" customHeight="1" x14ac:dyDescent="0.2">
      <c r="B58" s="16" t="s">
        <v>99</v>
      </c>
      <c r="C58" s="17" t="s">
        <v>100</v>
      </c>
      <c r="D58" s="24">
        <v>795</v>
      </c>
      <c r="E58" s="24">
        <f t="shared" si="4"/>
        <v>79.5</v>
      </c>
      <c r="F58" s="12"/>
      <c r="G58" s="24">
        <v>39.950000000000003</v>
      </c>
      <c r="H58" s="24">
        <f t="shared" si="2"/>
        <v>3.9950000000000006</v>
      </c>
      <c r="I58" s="12"/>
      <c r="J58" s="57">
        <f t="shared" si="3"/>
        <v>0</v>
      </c>
      <c r="K58" s="66">
        <f t="shared" si="5"/>
        <v>0</v>
      </c>
      <c r="L58" s="65"/>
    </row>
    <row r="59" spans="2:12" ht="30" customHeight="1" x14ac:dyDescent="0.2">
      <c r="B59" s="16" t="s">
        <v>101</v>
      </c>
      <c r="C59" s="17" t="s">
        <v>102</v>
      </c>
      <c r="D59" s="24">
        <v>495</v>
      </c>
      <c r="E59" s="24">
        <f t="shared" si="4"/>
        <v>49.5</v>
      </c>
      <c r="F59" s="12"/>
      <c r="G59" s="24">
        <v>39.950000000000003</v>
      </c>
      <c r="H59" s="24">
        <f t="shared" si="2"/>
        <v>3.9950000000000006</v>
      </c>
      <c r="I59" s="12"/>
      <c r="J59" s="57">
        <f t="shared" si="3"/>
        <v>0</v>
      </c>
      <c r="K59" s="66">
        <f t="shared" si="5"/>
        <v>0</v>
      </c>
      <c r="L59" s="65"/>
    </row>
    <row r="60" spans="2:12" ht="30" customHeight="1" x14ac:dyDescent="0.2">
      <c r="B60" s="16" t="s">
        <v>103</v>
      </c>
      <c r="C60" s="17" t="s">
        <v>104</v>
      </c>
      <c r="D60" s="24">
        <v>495</v>
      </c>
      <c r="E60" s="24">
        <f t="shared" si="4"/>
        <v>49.5</v>
      </c>
      <c r="F60" s="12"/>
      <c r="G60" s="24">
        <v>39.950000000000003</v>
      </c>
      <c r="H60" s="24">
        <f t="shared" si="2"/>
        <v>3.9950000000000006</v>
      </c>
      <c r="I60" s="12"/>
      <c r="J60" s="57">
        <f t="shared" si="3"/>
        <v>0</v>
      </c>
      <c r="K60" s="66">
        <f t="shared" si="5"/>
        <v>0</v>
      </c>
      <c r="L60" s="65"/>
    </row>
    <row r="61" spans="2:12" ht="30" customHeight="1" x14ac:dyDescent="0.2">
      <c r="B61" s="16" t="s">
        <v>105</v>
      </c>
      <c r="C61" s="17" t="s">
        <v>106</v>
      </c>
      <c r="D61" s="24">
        <v>495</v>
      </c>
      <c r="E61" s="24">
        <f t="shared" si="4"/>
        <v>49.5</v>
      </c>
      <c r="F61" s="12"/>
      <c r="G61" s="24">
        <v>39.950000000000003</v>
      </c>
      <c r="H61" s="24">
        <f t="shared" si="2"/>
        <v>3.9950000000000006</v>
      </c>
      <c r="I61" s="12"/>
      <c r="J61" s="57">
        <f t="shared" si="3"/>
        <v>0</v>
      </c>
      <c r="K61" s="66">
        <f t="shared" si="5"/>
        <v>0</v>
      </c>
      <c r="L61" s="65"/>
    </row>
    <row r="62" spans="2:12" ht="30" customHeight="1" x14ac:dyDescent="0.2">
      <c r="B62" s="16" t="s">
        <v>107</v>
      </c>
      <c r="C62" s="17" t="s">
        <v>108</v>
      </c>
      <c r="D62" s="24">
        <v>695</v>
      </c>
      <c r="E62" s="24">
        <f t="shared" si="4"/>
        <v>69.5</v>
      </c>
      <c r="F62" s="12"/>
      <c r="G62" s="24">
        <v>39.950000000000003</v>
      </c>
      <c r="H62" s="24">
        <f t="shared" si="2"/>
        <v>3.9950000000000006</v>
      </c>
      <c r="I62" s="12"/>
      <c r="J62" s="57">
        <f t="shared" si="3"/>
        <v>0</v>
      </c>
      <c r="K62" s="66">
        <f t="shared" si="5"/>
        <v>0</v>
      </c>
      <c r="L62" s="65"/>
    </row>
    <row r="63" spans="2:12" ht="30" customHeight="1" x14ac:dyDescent="0.2">
      <c r="B63" s="16" t="s">
        <v>109</v>
      </c>
      <c r="C63" s="17" t="s">
        <v>110</v>
      </c>
      <c r="D63" s="24">
        <v>695</v>
      </c>
      <c r="E63" s="24">
        <f t="shared" si="4"/>
        <v>69.5</v>
      </c>
      <c r="F63" s="12"/>
      <c r="G63" s="24">
        <v>39.950000000000003</v>
      </c>
      <c r="H63" s="24">
        <f t="shared" si="2"/>
        <v>3.9950000000000006</v>
      </c>
      <c r="I63" s="12"/>
      <c r="J63" s="57">
        <f t="shared" si="3"/>
        <v>0</v>
      </c>
      <c r="K63" s="66">
        <f t="shared" si="5"/>
        <v>0</v>
      </c>
      <c r="L63" s="65"/>
    </row>
    <row r="64" spans="2:12" ht="30" customHeight="1" x14ac:dyDescent="0.2">
      <c r="B64" s="16" t="s">
        <v>111</v>
      </c>
      <c r="C64" s="17" t="s">
        <v>112</v>
      </c>
      <c r="D64" s="24">
        <v>695</v>
      </c>
      <c r="E64" s="24">
        <f t="shared" si="4"/>
        <v>69.5</v>
      </c>
      <c r="F64" s="12"/>
      <c r="G64" s="24">
        <v>39.950000000000003</v>
      </c>
      <c r="H64" s="24">
        <f t="shared" si="2"/>
        <v>3.9950000000000006</v>
      </c>
      <c r="I64" s="12"/>
      <c r="J64" s="57">
        <f t="shared" si="3"/>
        <v>0</v>
      </c>
      <c r="K64" s="66">
        <f t="shared" si="5"/>
        <v>0</v>
      </c>
      <c r="L64" s="65"/>
    </row>
    <row r="65" spans="2:12" ht="30" customHeight="1" x14ac:dyDescent="0.2">
      <c r="B65" s="16" t="s">
        <v>113</v>
      </c>
      <c r="C65" s="17" t="s">
        <v>114</v>
      </c>
      <c r="D65" s="24">
        <v>695</v>
      </c>
      <c r="E65" s="24">
        <f t="shared" si="4"/>
        <v>69.5</v>
      </c>
      <c r="F65" s="12"/>
      <c r="G65" s="24">
        <v>39.950000000000003</v>
      </c>
      <c r="H65" s="24">
        <f t="shared" si="2"/>
        <v>3.9950000000000006</v>
      </c>
      <c r="I65" s="12"/>
      <c r="J65" s="57">
        <f t="shared" si="3"/>
        <v>0</v>
      </c>
      <c r="K65" s="66">
        <f t="shared" si="5"/>
        <v>0</v>
      </c>
      <c r="L65" s="65"/>
    </row>
    <row r="66" spans="2:12" ht="30" customHeight="1" x14ac:dyDescent="0.2">
      <c r="B66" s="16" t="s">
        <v>115</v>
      </c>
      <c r="C66" s="17" t="s">
        <v>116</v>
      </c>
      <c r="D66" s="24">
        <v>695</v>
      </c>
      <c r="E66" s="24">
        <f t="shared" si="4"/>
        <v>69.5</v>
      </c>
      <c r="F66" s="12"/>
      <c r="G66" s="24">
        <v>39.950000000000003</v>
      </c>
      <c r="H66" s="24">
        <f t="shared" si="2"/>
        <v>3.9950000000000006</v>
      </c>
      <c r="I66" s="12"/>
      <c r="J66" s="57">
        <f t="shared" si="3"/>
        <v>0</v>
      </c>
      <c r="K66" s="66">
        <f t="shared" si="5"/>
        <v>0</v>
      </c>
      <c r="L66" s="65"/>
    </row>
    <row r="67" spans="2:12" ht="30" customHeight="1" x14ac:dyDescent="0.2">
      <c r="B67" s="16" t="s">
        <v>117</v>
      </c>
      <c r="C67" s="17" t="s">
        <v>118</v>
      </c>
      <c r="D67" s="24">
        <v>495</v>
      </c>
      <c r="E67" s="24">
        <f t="shared" si="4"/>
        <v>49.5</v>
      </c>
      <c r="F67" s="12"/>
      <c r="G67" s="24">
        <v>39.950000000000003</v>
      </c>
      <c r="H67" s="24">
        <f t="shared" si="2"/>
        <v>3.9950000000000006</v>
      </c>
      <c r="I67" s="12"/>
      <c r="J67" s="57">
        <f t="shared" si="3"/>
        <v>0</v>
      </c>
      <c r="K67" s="66">
        <f t="shared" si="5"/>
        <v>0</v>
      </c>
      <c r="L67" s="65"/>
    </row>
    <row r="68" spans="2:12" ht="30" customHeight="1" x14ac:dyDescent="0.2">
      <c r="B68" s="16" t="s">
        <v>119</v>
      </c>
      <c r="C68" s="17" t="s">
        <v>120</v>
      </c>
      <c r="D68" s="24">
        <v>495</v>
      </c>
      <c r="E68" s="24">
        <f t="shared" si="4"/>
        <v>49.5</v>
      </c>
      <c r="F68" s="12"/>
      <c r="G68" s="24">
        <v>39.950000000000003</v>
      </c>
      <c r="H68" s="24">
        <f t="shared" si="2"/>
        <v>3.9950000000000006</v>
      </c>
      <c r="I68" s="12"/>
      <c r="J68" s="57">
        <f t="shared" si="3"/>
        <v>0</v>
      </c>
      <c r="K68" s="66">
        <f t="shared" si="5"/>
        <v>0</v>
      </c>
      <c r="L68" s="65"/>
    </row>
    <row r="69" spans="2:12" ht="30" customHeight="1" x14ac:dyDescent="0.2">
      <c r="B69" s="16" t="s">
        <v>121</v>
      </c>
      <c r="C69" s="17" t="s">
        <v>122</v>
      </c>
      <c r="D69" s="24">
        <v>495</v>
      </c>
      <c r="E69" s="24">
        <f t="shared" si="4"/>
        <v>49.5</v>
      </c>
      <c r="F69" s="12"/>
      <c r="G69" s="24">
        <v>39.950000000000003</v>
      </c>
      <c r="H69" s="24">
        <f t="shared" si="2"/>
        <v>3.9950000000000006</v>
      </c>
      <c r="I69" s="12"/>
      <c r="J69" s="57">
        <f t="shared" si="3"/>
        <v>0</v>
      </c>
      <c r="K69" s="66">
        <f t="shared" si="5"/>
        <v>0</v>
      </c>
      <c r="L69" s="65"/>
    </row>
    <row r="70" spans="2:12" ht="30" customHeight="1" x14ac:dyDescent="0.2">
      <c r="B70" s="16" t="s">
        <v>123</v>
      </c>
      <c r="C70" s="17" t="s">
        <v>124</v>
      </c>
      <c r="D70" s="24">
        <v>495</v>
      </c>
      <c r="E70" s="24">
        <f t="shared" si="4"/>
        <v>49.5</v>
      </c>
      <c r="F70" s="12"/>
      <c r="G70" s="24">
        <v>39.950000000000003</v>
      </c>
      <c r="H70" s="24">
        <f t="shared" si="2"/>
        <v>3.9950000000000006</v>
      </c>
      <c r="I70" s="12"/>
      <c r="J70" s="57">
        <f t="shared" si="3"/>
        <v>0</v>
      </c>
      <c r="K70" s="66">
        <f t="shared" si="5"/>
        <v>0</v>
      </c>
      <c r="L70" s="65"/>
    </row>
    <row r="71" spans="2:12" ht="30" customHeight="1" x14ac:dyDescent="0.2">
      <c r="B71" s="16" t="s">
        <v>125</v>
      </c>
      <c r="C71" s="17" t="s">
        <v>126</v>
      </c>
      <c r="D71" s="24">
        <v>495</v>
      </c>
      <c r="E71" s="24">
        <f t="shared" si="4"/>
        <v>49.5</v>
      </c>
      <c r="F71" s="12"/>
      <c r="G71" s="24">
        <v>39.950000000000003</v>
      </c>
      <c r="H71" s="24">
        <f t="shared" si="2"/>
        <v>3.9950000000000006</v>
      </c>
      <c r="I71" s="12"/>
      <c r="J71" s="57">
        <f t="shared" si="3"/>
        <v>0</v>
      </c>
      <c r="K71" s="66">
        <f t="shared" si="5"/>
        <v>0</v>
      </c>
      <c r="L71" s="65"/>
    </row>
    <row r="72" spans="2:12" ht="30" customHeight="1" x14ac:dyDescent="0.2">
      <c r="B72" s="16" t="s">
        <v>127</v>
      </c>
      <c r="C72" s="17" t="s">
        <v>126</v>
      </c>
      <c r="D72" s="24">
        <v>495</v>
      </c>
      <c r="E72" s="24">
        <f t="shared" si="4"/>
        <v>49.5</v>
      </c>
      <c r="F72" s="12"/>
      <c r="G72" s="24">
        <v>39.950000000000003</v>
      </c>
      <c r="H72" s="24">
        <f t="shared" si="2"/>
        <v>3.9950000000000006</v>
      </c>
      <c r="I72" s="12"/>
      <c r="J72" s="57">
        <f t="shared" si="3"/>
        <v>0</v>
      </c>
      <c r="K72" s="66">
        <f t="shared" si="5"/>
        <v>0</v>
      </c>
      <c r="L72" s="65"/>
    </row>
    <row r="73" spans="2:12" ht="30" customHeight="1" x14ac:dyDescent="0.2">
      <c r="B73" s="16" t="s">
        <v>128</v>
      </c>
      <c r="C73" s="17" t="s">
        <v>129</v>
      </c>
      <c r="D73" s="24">
        <v>495</v>
      </c>
      <c r="E73" s="24">
        <f t="shared" si="4"/>
        <v>49.5</v>
      </c>
      <c r="F73" s="12"/>
      <c r="G73" s="24">
        <v>39.950000000000003</v>
      </c>
      <c r="H73" s="24">
        <f t="shared" si="2"/>
        <v>3.9950000000000006</v>
      </c>
      <c r="I73" s="12"/>
      <c r="J73" s="57">
        <f t="shared" si="3"/>
        <v>0</v>
      </c>
      <c r="K73" s="66">
        <f t="shared" si="5"/>
        <v>0</v>
      </c>
      <c r="L73" s="65"/>
    </row>
    <row r="74" spans="2:12" ht="30" customHeight="1" x14ac:dyDescent="0.2">
      <c r="B74" s="16" t="s">
        <v>130</v>
      </c>
      <c r="C74" s="17" t="s">
        <v>131</v>
      </c>
      <c r="D74" s="24">
        <v>495</v>
      </c>
      <c r="E74" s="24">
        <f t="shared" si="4"/>
        <v>49.5</v>
      </c>
      <c r="F74" s="12"/>
      <c r="G74" s="24">
        <v>39.950000000000003</v>
      </c>
      <c r="H74" s="24">
        <f t="shared" si="2"/>
        <v>3.9950000000000006</v>
      </c>
      <c r="I74" s="12"/>
      <c r="J74" s="57">
        <f t="shared" si="3"/>
        <v>0</v>
      </c>
      <c r="K74" s="66">
        <f t="shared" si="5"/>
        <v>0</v>
      </c>
      <c r="L74" s="65"/>
    </row>
    <row r="75" spans="2:12" ht="30" customHeight="1" x14ac:dyDescent="0.2">
      <c r="B75" s="16" t="s">
        <v>132</v>
      </c>
      <c r="C75" s="17" t="s">
        <v>133</v>
      </c>
      <c r="D75" s="24">
        <v>495</v>
      </c>
      <c r="E75" s="24">
        <f t="shared" si="4"/>
        <v>49.5</v>
      </c>
      <c r="F75" s="12"/>
      <c r="G75" s="24">
        <v>39.950000000000003</v>
      </c>
      <c r="H75" s="24">
        <f t="shared" si="2"/>
        <v>3.9950000000000006</v>
      </c>
      <c r="I75" s="12"/>
      <c r="J75" s="57">
        <f t="shared" si="3"/>
        <v>0</v>
      </c>
      <c r="K75" s="66">
        <f t="shared" si="5"/>
        <v>0</v>
      </c>
      <c r="L75" s="65"/>
    </row>
    <row r="76" spans="2:12" ht="30" customHeight="1" x14ac:dyDescent="0.2">
      <c r="B76" s="16" t="s">
        <v>134</v>
      </c>
      <c r="C76" s="17" t="s">
        <v>129</v>
      </c>
      <c r="D76" s="24">
        <v>495</v>
      </c>
      <c r="E76" s="24">
        <f t="shared" ref="E76:E107" si="6">D76*0.1</f>
        <v>49.5</v>
      </c>
      <c r="F76" s="12"/>
      <c r="G76" s="24">
        <v>39.950000000000003</v>
      </c>
      <c r="H76" s="24">
        <f t="shared" si="2"/>
        <v>3.9950000000000006</v>
      </c>
      <c r="I76" s="12"/>
      <c r="J76" s="57">
        <f t="shared" si="3"/>
        <v>0</v>
      </c>
      <c r="K76" s="66">
        <f t="shared" ref="K76:K107" si="7">SUM(D76+E76)*F76</f>
        <v>0</v>
      </c>
      <c r="L76" s="65"/>
    </row>
    <row r="77" spans="2:12" ht="30" customHeight="1" x14ac:dyDescent="0.2">
      <c r="B77" s="16" t="s">
        <v>135</v>
      </c>
      <c r="C77" s="17" t="s">
        <v>136</v>
      </c>
      <c r="D77" s="24">
        <v>495</v>
      </c>
      <c r="E77" s="24">
        <f t="shared" si="6"/>
        <v>49.5</v>
      </c>
      <c r="F77" s="12"/>
      <c r="G77" s="24">
        <v>39.950000000000003</v>
      </c>
      <c r="H77" s="24">
        <f t="shared" ref="H77:H140" si="8">G77*0.1</f>
        <v>3.9950000000000006</v>
      </c>
      <c r="I77" s="12"/>
      <c r="J77" s="57">
        <f t="shared" ref="J77:J140" si="9">SUM((D77+E77)*F77)+(G77+H77)*I77</f>
        <v>0</v>
      </c>
      <c r="K77" s="66">
        <f t="shared" si="7"/>
        <v>0</v>
      </c>
      <c r="L77" s="65"/>
    </row>
    <row r="78" spans="2:12" ht="30" customHeight="1" x14ac:dyDescent="0.2">
      <c r="B78" s="16" t="s">
        <v>137</v>
      </c>
      <c r="C78" s="17" t="s">
        <v>138</v>
      </c>
      <c r="D78" s="24">
        <v>495</v>
      </c>
      <c r="E78" s="24">
        <f t="shared" si="6"/>
        <v>49.5</v>
      </c>
      <c r="F78" s="12"/>
      <c r="G78" s="24">
        <v>39.950000000000003</v>
      </c>
      <c r="H78" s="24">
        <f t="shared" si="8"/>
        <v>3.9950000000000006</v>
      </c>
      <c r="I78" s="12"/>
      <c r="J78" s="57">
        <f t="shared" si="9"/>
        <v>0</v>
      </c>
      <c r="K78" s="66">
        <f t="shared" si="7"/>
        <v>0</v>
      </c>
      <c r="L78" s="65"/>
    </row>
    <row r="79" spans="2:12" ht="30" customHeight="1" x14ac:dyDescent="0.2">
      <c r="B79" s="16" t="s">
        <v>139</v>
      </c>
      <c r="C79" s="17" t="s">
        <v>140</v>
      </c>
      <c r="D79" s="24">
        <v>495</v>
      </c>
      <c r="E79" s="24">
        <f t="shared" si="6"/>
        <v>49.5</v>
      </c>
      <c r="F79" s="12"/>
      <c r="G79" s="24">
        <v>39.950000000000003</v>
      </c>
      <c r="H79" s="24">
        <f t="shared" si="8"/>
        <v>3.9950000000000006</v>
      </c>
      <c r="I79" s="12"/>
      <c r="J79" s="57">
        <f t="shared" si="9"/>
        <v>0</v>
      </c>
      <c r="K79" s="66">
        <f t="shared" si="7"/>
        <v>0</v>
      </c>
      <c r="L79" s="65"/>
    </row>
    <row r="80" spans="2:12" ht="30" customHeight="1" x14ac:dyDescent="0.2">
      <c r="B80" s="16" t="s">
        <v>141</v>
      </c>
      <c r="C80" s="17" t="s">
        <v>142</v>
      </c>
      <c r="D80" s="24">
        <v>495</v>
      </c>
      <c r="E80" s="24">
        <f t="shared" si="6"/>
        <v>49.5</v>
      </c>
      <c r="F80" s="12"/>
      <c r="G80" s="24">
        <v>39.950000000000003</v>
      </c>
      <c r="H80" s="24">
        <f t="shared" si="8"/>
        <v>3.9950000000000006</v>
      </c>
      <c r="I80" s="12"/>
      <c r="J80" s="57">
        <f t="shared" si="9"/>
        <v>0</v>
      </c>
      <c r="K80" s="66">
        <f t="shared" si="7"/>
        <v>0</v>
      </c>
      <c r="L80" s="65"/>
    </row>
    <row r="81" spans="2:12" ht="30" customHeight="1" x14ac:dyDescent="0.2">
      <c r="B81" s="16" t="s">
        <v>143</v>
      </c>
      <c r="C81" s="17" t="s">
        <v>144</v>
      </c>
      <c r="D81" s="24">
        <v>495</v>
      </c>
      <c r="E81" s="24">
        <f t="shared" si="6"/>
        <v>49.5</v>
      </c>
      <c r="F81" s="12"/>
      <c r="G81" s="24">
        <v>39.950000000000003</v>
      </c>
      <c r="H81" s="24">
        <f t="shared" si="8"/>
        <v>3.9950000000000006</v>
      </c>
      <c r="I81" s="12"/>
      <c r="J81" s="57">
        <f t="shared" si="9"/>
        <v>0</v>
      </c>
      <c r="K81" s="66">
        <f t="shared" si="7"/>
        <v>0</v>
      </c>
      <c r="L81" s="65"/>
    </row>
    <row r="82" spans="2:12" ht="30" customHeight="1" x14ac:dyDescent="0.2">
      <c r="B82" s="16" t="s">
        <v>145</v>
      </c>
      <c r="C82" s="17" t="s">
        <v>146</v>
      </c>
      <c r="D82" s="24">
        <v>495</v>
      </c>
      <c r="E82" s="24">
        <f t="shared" si="6"/>
        <v>49.5</v>
      </c>
      <c r="F82" s="12"/>
      <c r="G82" s="24">
        <v>39.950000000000003</v>
      </c>
      <c r="H82" s="24">
        <f t="shared" si="8"/>
        <v>3.9950000000000006</v>
      </c>
      <c r="I82" s="12"/>
      <c r="J82" s="57">
        <f t="shared" si="9"/>
        <v>0</v>
      </c>
      <c r="K82" s="66">
        <f t="shared" si="7"/>
        <v>0</v>
      </c>
      <c r="L82" s="65"/>
    </row>
    <row r="83" spans="2:12" ht="30" customHeight="1" x14ac:dyDescent="0.2">
      <c r="B83" s="16" t="s">
        <v>147</v>
      </c>
      <c r="C83" s="17" t="s">
        <v>148</v>
      </c>
      <c r="D83" s="24">
        <v>495</v>
      </c>
      <c r="E83" s="24">
        <f t="shared" si="6"/>
        <v>49.5</v>
      </c>
      <c r="F83" s="12"/>
      <c r="G83" s="24">
        <v>39.950000000000003</v>
      </c>
      <c r="H83" s="24">
        <f t="shared" si="8"/>
        <v>3.9950000000000006</v>
      </c>
      <c r="I83" s="12"/>
      <c r="J83" s="57">
        <f t="shared" si="9"/>
        <v>0</v>
      </c>
      <c r="K83" s="66">
        <f t="shared" si="7"/>
        <v>0</v>
      </c>
      <c r="L83" s="65"/>
    </row>
    <row r="84" spans="2:12" ht="30" customHeight="1" x14ac:dyDescent="0.2">
      <c r="B84" s="16" t="s">
        <v>149</v>
      </c>
      <c r="C84" s="17" t="s">
        <v>150</v>
      </c>
      <c r="D84" s="24">
        <v>495</v>
      </c>
      <c r="E84" s="24">
        <f t="shared" si="6"/>
        <v>49.5</v>
      </c>
      <c r="F84" s="12"/>
      <c r="G84" s="24">
        <v>39.950000000000003</v>
      </c>
      <c r="H84" s="24">
        <f t="shared" si="8"/>
        <v>3.9950000000000006</v>
      </c>
      <c r="I84" s="12"/>
      <c r="J84" s="57">
        <f t="shared" si="9"/>
        <v>0</v>
      </c>
      <c r="K84" s="66">
        <f t="shared" si="7"/>
        <v>0</v>
      </c>
      <c r="L84" s="65"/>
    </row>
    <row r="85" spans="2:12" ht="30" customHeight="1" x14ac:dyDescent="0.2">
      <c r="B85" s="16" t="s">
        <v>151</v>
      </c>
      <c r="C85" s="17" t="s">
        <v>152</v>
      </c>
      <c r="D85" s="24">
        <v>495</v>
      </c>
      <c r="E85" s="24">
        <f t="shared" si="6"/>
        <v>49.5</v>
      </c>
      <c r="F85" s="12"/>
      <c r="G85" s="24">
        <v>39.950000000000003</v>
      </c>
      <c r="H85" s="24">
        <f t="shared" si="8"/>
        <v>3.9950000000000006</v>
      </c>
      <c r="I85" s="12"/>
      <c r="J85" s="57">
        <f t="shared" si="9"/>
        <v>0</v>
      </c>
      <c r="K85" s="66">
        <f t="shared" si="7"/>
        <v>0</v>
      </c>
      <c r="L85" s="65"/>
    </row>
    <row r="86" spans="2:12" ht="30" customHeight="1" x14ac:dyDescent="0.2">
      <c r="B86" s="16" t="s">
        <v>153</v>
      </c>
      <c r="C86" s="17" t="s">
        <v>154</v>
      </c>
      <c r="D86" s="24">
        <v>495</v>
      </c>
      <c r="E86" s="24">
        <f t="shared" si="6"/>
        <v>49.5</v>
      </c>
      <c r="F86" s="12"/>
      <c r="G86" s="24">
        <v>39.950000000000003</v>
      </c>
      <c r="H86" s="24">
        <f t="shared" si="8"/>
        <v>3.9950000000000006</v>
      </c>
      <c r="I86" s="12"/>
      <c r="J86" s="57">
        <f t="shared" si="9"/>
        <v>0</v>
      </c>
      <c r="K86" s="66">
        <f t="shared" si="7"/>
        <v>0</v>
      </c>
      <c r="L86" s="65"/>
    </row>
    <row r="87" spans="2:12" ht="30" customHeight="1" x14ac:dyDescent="0.2">
      <c r="B87" s="16" t="s">
        <v>155</v>
      </c>
      <c r="C87" s="17" t="s">
        <v>156</v>
      </c>
      <c r="D87" s="24">
        <v>495</v>
      </c>
      <c r="E87" s="24">
        <f t="shared" si="6"/>
        <v>49.5</v>
      </c>
      <c r="F87" s="12"/>
      <c r="G87" s="24">
        <v>39.950000000000003</v>
      </c>
      <c r="H87" s="24">
        <f t="shared" si="8"/>
        <v>3.9950000000000006</v>
      </c>
      <c r="I87" s="12"/>
      <c r="J87" s="57">
        <f t="shared" si="9"/>
        <v>0</v>
      </c>
      <c r="K87" s="66">
        <f t="shared" si="7"/>
        <v>0</v>
      </c>
      <c r="L87" s="65"/>
    </row>
    <row r="88" spans="2:12" ht="30" customHeight="1" x14ac:dyDescent="0.2">
      <c r="B88" s="16" t="s">
        <v>157</v>
      </c>
      <c r="C88" s="17" t="s">
        <v>158</v>
      </c>
      <c r="D88" s="24">
        <v>695</v>
      </c>
      <c r="E88" s="24">
        <f t="shared" si="6"/>
        <v>69.5</v>
      </c>
      <c r="F88" s="12"/>
      <c r="G88" s="24">
        <v>39.950000000000003</v>
      </c>
      <c r="H88" s="24">
        <f t="shared" si="8"/>
        <v>3.9950000000000006</v>
      </c>
      <c r="I88" s="12"/>
      <c r="J88" s="57">
        <f t="shared" si="9"/>
        <v>0</v>
      </c>
      <c r="K88" s="66">
        <f t="shared" si="7"/>
        <v>0</v>
      </c>
      <c r="L88" s="65"/>
    </row>
    <row r="89" spans="2:12" ht="30" customHeight="1" x14ac:dyDescent="0.2">
      <c r="B89" s="16" t="s">
        <v>159</v>
      </c>
      <c r="C89" s="17" t="s">
        <v>160</v>
      </c>
      <c r="D89" s="24">
        <v>495</v>
      </c>
      <c r="E89" s="24">
        <f t="shared" si="6"/>
        <v>49.5</v>
      </c>
      <c r="F89" s="12"/>
      <c r="G89" s="24">
        <v>39.950000000000003</v>
      </c>
      <c r="H89" s="24">
        <f t="shared" si="8"/>
        <v>3.9950000000000006</v>
      </c>
      <c r="I89" s="12"/>
      <c r="J89" s="57">
        <f t="shared" si="9"/>
        <v>0</v>
      </c>
      <c r="K89" s="66">
        <f t="shared" si="7"/>
        <v>0</v>
      </c>
      <c r="L89" s="65"/>
    </row>
    <row r="90" spans="2:12" ht="30" customHeight="1" x14ac:dyDescent="0.2">
      <c r="B90" s="16" t="s">
        <v>161</v>
      </c>
      <c r="C90" s="17" t="s">
        <v>162</v>
      </c>
      <c r="D90" s="24">
        <v>495</v>
      </c>
      <c r="E90" s="24">
        <f t="shared" si="6"/>
        <v>49.5</v>
      </c>
      <c r="F90" s="12"/>
      <c r="G90" s="24">
        <v>39.950000000000003</v>
      </c>
      <c r="H90" s="24">
        <f t="shared" si="8"/>
        <v>3.9950000000000006</v>
      </c>
      <c r="I90" s="12"/>
      <c r="J90" s="57">
        <f t="shared" si="9"/>
        <v>0</v>
      </c>
      <c r="K90" s="66">
        <f t="shared" si="7"/>
        <v>0</v>
      </c>
      <c r="L90" s="65"/>
    </row>
    <row r="91" spans="2:12" ht="30" customHeight="1" x14ac:dyDescent="0.2">
      <c r="B91" s="16" t="s">
        <v>163</v>
      </c>
      <c r="C91" s="17" t="s">
        <v>164</v>
      </c>
      <c r="D91" s="24">
        <v>495</v>
      </c>
      <c r="E91" s="24">
        <f t="shared" si="6"/>
        <v>49.5</v>
      </c>
      <c r="F91" s="12"/>
      <c r="G91" s="24">
        <v>39.950000000000003</v>
      </c>
      <c r="H91" s="24">
        <f t="shared" si="8"/>
        <v>3.9950000000000006</v>
      </c>
      <c r="I91" s="12"/>
      <c r="J91" s="57">
        <f t="shared" si="9"/>
        <v>0</v>
      </c>
      <c r="K91" s="66">
        <f t="shared" si="7"/>
        <v>0</v>
      </c>
      <c r="L91" s="65"/>
    </row>
    <row r="92" spans="2:12" ht="30" customHeight="1" x14ac:dyDescent="0.2">
      <c r="B92" s="16" t="s">
        <v>165</v>
      </c>
      <c r="C92" s="17" t="s">
        <v>166</v>
      </c>
      <c r="D92" s="24">
        <v>495</v>
      </c>
      <c r="E92" s="24">
        <f t="shared" si="6"/>
        <v>49.5</v>
      </c>
      <c r="F92" s="12"/>
      <c r="G92" s="24">
        <v>39.950000000000003</v>
      </c>
      <c r="H92" s="24">
        <f t="shared" si="8"/>
        <v>3.9950000000000006</v>
      </c>
      <c r="I92" s="12"/>
      <c r="J92" s="57">
        <f t="shared" si="9"/>
        <v>0</v>
      </c>
      <c r="K92" s="66">
        <f t="shared" si="7"/>
        <v>0</v>
      </c>
      <c r="L92" s="65"/>
    </row>
    <row r="93" spans="2:12" ht="30" customHeight="1" x14ac:dyDescent="0.2">
      <c r="B93" s="16" t="s">
        <v>167</v>
      </c>
      <c r="C93" s="17" t="s">
        <v>168</v>
      </c>
      <c r="D93" s="24">
        <v>495</v>
      </c>
      <c r="E93" s="24">
        <f t="shared" si="6"/>
        <v>49.5</v>
      </c>
      <c r="F93" s="12"/>
      <c r="G93" s="24">
        <v>39.950000000000003</v>
      </c>
      <c r="H93" s="24">
        <f t="shared" si="8"/>
        <v>3.9950000000000006</v>
      </c>
      <c r="I93" s="12"/>
      <c r="J93" s="57">
        <f t="shared" si="9"/>
        <v>0</v>
      </c>
      <c r="K93" s="66">
        <f t="shared" si="7"/>
        <v>0</v>
      </c>
      <c r="L93" s="65"/>
    </row>
    <row r="94" spans="2:12" ht="30" customHeight="1" x14ac:dyDescent="0.2">
      <c r="B94" s="16" t="s">
        <v>169</v>
      </c>
      <c r="C94" s="17" t="s">
        <v>170</v>
      </c>
      <c r="D94" s="24">
        <v>695</v>
      </c>
      <c r="E94" s="24">
        <f t="shared" si="6"/>
        <v>69.5</v>
      </c>
      <c r="F94" s="12"/>
      <c r="G94" s="24">
        <v>39.950000000000003</v>
      </c>
      <c r="H94" s="24">
        <f t="shared" si="8"/>
        <v>3.9950000000000006</v>
      </c>
      <c r="I94" s="12"/>
      <c r="J94" s="57">
        <f t="shared" si="9"/>
        <v>0</v>
      </c>
      <c r="K94" s="66">
        <f t="shared" si="7"/>
        <v>0</v>
      </c>
      <c r="L94" s="65"/>
    </row>
    <row r="95" spans="2:12" ht="30" customHeight="1" x14ac:dyDescent="0.2">
      <c r="B95" s="16" t="s">
        <v>171</v>
      </c>
      <c r="C95" s="17" t="s">
        <v>172</v>
      </c>
      <c r="D95" s="24">
        <v>695</v>
      </c>
      <c r="E95" s="24">
        <f t="shared" si="6"/>
        <v>69.5</v>
      </c>
      <c r="F95" s="12"/>
      <c r="G95" s="24">
        <v>39.950000000000003</v>
      </c>
      <c r="H95" s="24">
        <f t="shared" si="8"/>
        <v>3.9950000000000006</v>
      </c>
      <c r="I95" s="12"/>
      <c r="J95" s="57">
        <f t="shared" si="9"/>
        <v>0</v>
      </c>
      <c r="K95" s="66">
        <f t="shared" si="7"/>
        <v>0</v>
      </c>
      <c r="L95" s="65"/>
    </row>
    <row r="96" spans="2:12" ht="30" customHeight="1" x14ac:dyDescent="0.2">
      <c r="B96" s="16" t="s">
        <v>173</v>
      </c>
      <c r="C96" s="17" t="s">
        <v>174</v>
      </c>
      <c r="D96" s="24">
        <v>695</v>
      </c>
      <c r="E96" s="24">
        <f t="shared" si="6"/>
        <v>69.5</v>
      </c>
      <c r="F96" s="12"/>
      <c r="G96" s="24">
        <v>39.950000000000003</v>
      </c>
      <c r="H96" s="24">
        <f t="shared" si="8"/>
        <v>3.9950000000000006</v>
      </c>
      <c r="I96" s="12"/>
      <c r="J96" s="57">
        <f t="shared" si="9"/>
        <v>0</v>
      </c>
      <c r="K96" s="66">
        <f t="shared" si="7"/>
        <v>0</v>
      </c>
      <c r="L96" s="65"/>
    </row>
    <row r="97" spans="2:12" ht="30" customHeight="1" x14ac:dyDescent="0.2">
      <c r="B97" s="16" t="s">
        <v>175</v>
      </c>
      <c r="C97" s="17" t="s">
        <v>176</v>
      </c>
      <c r="D97" s="24">
        <v>695</v>
      </c>
      <c r="E97" s="24">
        <f t="shared" si="6"/>
        <v>69.5</v>
      </c>
      <c r="F97" s="12"/>
      <c r="G97" s="24">
        <v>39.950000000000003</v>
      </c>
      <c r="H97" s="24">
        <f t="shared" si="8"/>
        <v>3.9950000000000006</v>
      </c>
      <c r="I97" s="12"/>
      <c r="J97" s="57">
        <f t="shared" si="9"/>
        <v>0</v>
      </c>
      <c r="K97" s="66">
        <f t="shared" si="7"/>
        <v>0</v>
      </c>
      <c r="L97" s="65"/>
    </row>
    <row r="98" spans="2:12" ht="30" customHeight="1" x14ac:dyDescent="0.2">
      <c r="B98" s="16" t="s">
        <v>177</v>
      </c>
      <c r="C98" s="17" t="s">
        <v>178</v>
      </c>
      <c r="D98" s="24">
        <v>695</v>
      </c>
      <c r="E98" s="24">
        <f t="shared" si="6"/>
        <v>69.5</v>
      </c>
      <c r="F98" s="12"/>
      <c r="G98" s="24">
        <v>39.950000000000003</v>
      </c>
      <c r="H98" s="24">
        <f t="shared" si="8"/>
        <v>3.9950000000000006</v>
      </c>
      <c r="I98" s="12"/>
      <c r="J98" s="57">
        <f t="shared" si="9"/>
        <v>0</v>
      </c>
      <c r="K98" s="66">
        <f t="shared" si="7"/>
        <v>0</v>
      </c>
      <c r="L98" s="65"/>
    </row>
    <row r="99" spans="2:12" ht="30" customHeight="1" x14ac:dyDescent="0.2">
      <c r="B99" s="16" t="s">
        <v>179</v>
      </c>
      <c r="C99" s="17" t="s">
        <v>180</v>
      </c>
      <c r="D99" s="24">
        <v>695</v>
      </c>
      <c r="E99" s="24">
        <f t="shared" si="6"/>
        <v>69.5</v>
      </c>
      <c r="F99" s="12"/>
      <c r="G99" s="24">
        <v>39.950000000000003</v>
      </c>
      <c r="H99" s="24">
        <f t="shared" si="8"/>
        <v>3.9950000000000006</v>
      </c>
      <c r="I99" s="12"/>
      <c r="J99" s="57">
        <f t="shared" si="9"/>
        <v>0</v>
      </c>
      <c r="K99" s="66">
        <f t="shared" si="7"/>
        <v>0</v>
      </c>
      <c r="L99" s="65"/>
    </row>
    <row r="100" spans="2:12" ht="30" customHeight="1" x14ac:dyDescent="0.2">
      <c r="B100" s="16" t="s">
        <v>181</v>
      </c>
      <c r="C100" s="17" t="s">
        <v>182</v>
      </c>
      <c r="D100" s="24">
        <v>695</v>
      </c>
      <c r="E100" s="24">
        <f t="shared" si="6"/>
        <v>69.5</v>
      </c>
      <c r="F100" s="12"/>
      <c r="G100" s="24">
        <v>39.950000000000003</v>
      </c>
      <c r="H100" s="24">
        <f t="shared" si="8"/>
        <v>3.9950000000000006</v>
      </c>
      <c r="I100" s="12"/>
      <c r="J100" s="57">
        <f t="shared" si="9"/>
        <v>0</v>
      </c>
      <c r="K100" s="66">
        <f t="shared" si="7"/>
        <v>0</v>
      </c>
      <c r="L100" s="65"/>
    </row>
    <row r="101" spans="2:12" ht="30" customHeight="1" x14ac:dyDescent="0.2">
      <c r="B101" s="16" t="s">
        <v>183</v>
      </c>
      <c r="C101" s="17" t="s">
        <v>184</v>
      </c>
      <c r="D101" s="24">
        <v>695</v>
      </c>
      <c r="E101" s="24">
        <f t="shared" si="6"/>
        <v>69.5</v>
      </c>
      <c r="F101" s="12"/>
      <c r="G101" s="24">
        <v>39.950000000000003</v>
      </c>
      <c r="H101" s="24">
        <f t="shared" si="8"/>
        <v>3.9950000000000006</v>
      </c>
      <c r="I101" s="12"/>
      <c r="J101" s="57">
        <f t="shared" si="9"/>
        <v>0</v>
      </c>
      <c r="K101" s="66">
        <f t="shared" si="7"/>
        <v>0</v>
      </c>
      <c r="L101" s="65"/>
    </row>
    <row r="102" spans="2:12" ht="30" customHeight="1" x14ac:dyDescent="0.2">
      <c r="B102" s="16" t="s">
        <v>185</v>
      </c>
      <c r="C102" s="17" t="s">
        <v>186</v>
      </c>
      <c r="D102" s="24">
        <v>695</v>
      </c>
      <c r="E102" s="24">
        <f t="shared" si="6"/>
        <v>69.5</v>
      </c>
      <c r="F102" s="12"/>
      <c r="G102" s="24">
        <v>39.950000000000003</v>
      </c>
      <c r="H102" s="24">
        <f t="shared" si="8"/>
        <v>3.9950000000000006</v>
      </c>
      <c r="I102" s="12"/>
      <c r="J102" s="57">
        <f t="shared" si="9"/>
        <v>0</v>
      </c>
      <c r="K102" s="66">
        <f t="shared" si="7"/>
        <v>0</v>
      </c>
      <c r="L102" s="65"/>
    </row>
    <row r="103" spans="2:12" ht="30" customHeight="1" x14ac:dyDescent="0.2">
      <c r="B103" s="16" t="s">
        <v>187</v>
      </c>
      <c r="C103" s="17" t="s">
        <v>188</v>
      </c>
      <c r="D103" s="24">
        <v>695</v>
      </c>
      <c r="E103" s="24">
        <f t="shared" si="6"/>
        <v>69.5</v>
      </c>
      <c r="F103" s="12"/>
      <c r="G103" s="24">
        <v>39.950000000000003</v>
      </c>
      <c r="H103" s="24">
        <f t="shared" si="8"/>
        <v>3.9950000000000006</v>
      </c>
      <c r="I103" s="12"/>
      <c r="J103" s="57">
        <f t="shared" si="9"/>
        <v>0</v>
      </c>
      <c r="K103" s="66">
        <f t="shared" si="7"/>
        <v>0</v>
      </c>
      <c r="L103" s="65"/>
    </row>
    <row r="104" spans="2:12" ht="30" customHeight="1" x14ac:dyDescent="0.2">
      <c r="B104" s="16" t="s">
        <v>189</v>
      </c>
      <c r="C104" s="17" t="s">
        <v>190</v>
      </c>
      <c r="D104" s="24">
        <v>695</v>
      </c>
      <c r="E104" s="24">
        <f t="shared" si="6"/>
        <v>69.5</v>
      </c>
      <c r="F104" s="12"/>
      <c r="G104" s="24">
        <v>39.950000000000003</v>
      </c>
      <c r="H104" s="24">
        <f t="shared" si="8"/>
        <v>3.9950000000000006</v>
      </c>
      <c r="I104" s="12"/>
      <c r="J104" s="57">
        <f t="shared" si="9"/>
        <v>0</v>
      </c>
      <c r="K104" s="66">
        <f t="shared" si="7"/>
        <v>0</v>
      </c>
      <c r="L104" s="65"/>
    </row>
    <row r="105" spans="2:12" ht="30" customHeight="1" x14ac:dyDescent="0.2">
      <c r="B105" s="16" t="s">
        <v>191</v>
      </c>
      <c r="C105" s="17" t="s">
        <v>192</v>
      </c>
      <c r="D105" s="24">
        <v>695</v>
      </c>
      <c r="E105" s="24">
        <f t="shared" si="6"/>
        <v>69.5</v>
      </c>
      <c r="F105" s="12"/>
      <c r="G105" s="24">
        <v>39.950000000000003</v>
      </c>
      <c r="H105" s="24">
        <f t="shared" si="8"/>
        <v>3.9950000000000006</v>
      </c>
      <c r="I105" s="12"/>
      <c r="J105" s="57">
        <f t="shared" si="9"/>
        <v>0</v>
      </c>
      <c r="K105" s="66">
        <f t="shared" si="7"/>
        <v>0</v>
      </c>
      <c r="L105" s="65"/>
    </row>
    <row r="106" spans="2:12" ht="30" customHeight="1" x14ac:dyDescent="0.2">
      <c r="B106" s="16" t="s">
        <v>193</v>
      </c>
      <c r="C106" s="17" t="s">
        <v>194</v>
      </c>
      <c r="D106" s="24">
        <v>495</v>
      </c>
      <c r="E106" s="24">
        <f t="shared" si="6"/>
        <v>49.5</v>
      </c>
      <c r="F106" s="12"/>
      <c r="G106" s="24">
        <v>39.950000000000003</v>
      </c>
      <c r="H106" s="24">
        <f t="shared" si="8"/>
        <v>3.9950000000000006</v>
      </c>
      <c r="I106" s="12"/>
      <c r="J106" s="57">
        <f t="shared" si="9"/>
        <v>0</v>
      </c>
      <c r="K106" s="66">
        <f t="shared" si="7"/>
        <v>0</v>
      </c>
      <c r="L106" s="65"/>
    </row>
    <row r="107" spans="2:12" ht="30" customHeight="1" x14ac:dyDescent="0.2">
      <c r="B107" s="16" t="s">
        <v>195</v>
      </c>
      <c r="C107" s="17" t="s">
        <v>196</v>
      </c>
      <c r="D107" s="24">
        <v>495</v>
      </c>
      <c r="E107" s="24">
        <f t="shared" si="6"/>
        <v>49.5</v>
      </c>
      <c r="F107" s="12"/>
      <c r="G107" s="24">
        <v>39.950000000000003</v>
      </c>
      <c r="H107" s="24">
        <f t="shared" si="8"/>
        <v>3.9950000000000006</v>
      </c>
      <c r="I107" s="12"/>
      <c r="J107" s="57">
        <f t="shared" si="9"/>
        <v>0</v>
      </c>
      <c r="K107" s="66">
        <f t="shared" si="7"/>
        <v>0</v>
      </c>
      <c r="L107" s="65"/>
    </row>
    <row r="108" spans="2:12" ht="30" customHeight="1" x14ac:dyDescent="0.2">
      <c r="B108" s="16" t="s">
        <v>197</v>
      </c>
      <c r="C108" s="17" t="s">
        <v>198</v>
      </c>
      <c r="D108" s="24">
        <v>495</v>
      </c>
      <c r="E108" s="24">
        <f t="shared" ref="E108:E139" si="10">D108*0.1</f>
        <v>49.5</v>
      </c>
      <c r="F108" s="12"/>
      <c r="G108" s="24">
        <v>39.950000000000003</v>
      </c>
      <c r="H108" s="24">
        <f t="shared" si="8"/>
        <v>3.9950000000000006</v>
      </c>
      <c r="I108" s="12"/>
      <c r="J108" s="57">
        <f t="shared" si="9"/>
        <v>0</v>
      </c>
      <c r="K108" s="66">
        <f t="shared" ref="K108:K139" si="11">SUM(D108+E108)*F108</f>
        <v>0</v>
      </c>
      <c r="L108" s="65"/>
    </row>
    <row r="109" spans="2:12" ht="30" customHeight="1" x14ac:dyDescent="0.2">
      <c r="B109" s="16" t="s">
        <v>199</v>
      </c>
      <c r="C109" s="17" t="s">
        <v>200</v>
      </c>
      <c r="D109" s="24">
        <v>495</v>
      </c>
      <c r="E109" s="24">
        <f t="shared" si="10"/>
        <v>49.5</v>
      </c>
      <c r="F109" s="12"/>
      <c r="G109" s="24">
        <v>39.950000000000003</v>
      </c>
      <c r="H109" s="24">
        <f t="shared" si="8"/>
        <v>3.9950000000000006</v>
      </c>
      <c r="I109" s="12"/>
      <c r="J109" s="57">
        <f t="shared" si="9"/>
        <v>0</v>
      </c>
      <c r="K109" s="66">
        <f t="shared" si="11"/>
        <v>0</v>
      </c>
      <c r="L109" s="65"/>
    </row>
    <row r="110" spans="2:12" ht="30" customHeight="1" x14ac:dyDescent="0.2">
      <c r="B110" s="16" t="s">
        <v>201</v>
      </c>
      <c r="C110" s="17" t="s">
        <v>202</v>
      </c>
      <c r="D110" s="24">
        <v>495</v>
      </c>
      <c r="E110" s="24">
        <f t="shared" si="10"/>
        <v>49.5</v>
      </c>
      <c r="F110" s="12"/>
      <c r="G110" s="24">
        <v>39.950000000000003</v>
      </c>
      <c r="H110" s="24">
        <f t="shared" si="8"/>
        <v>3.9950000000000006</v>
      </c>
      <c r="I110" s="12"/>
      <c r="J110" s="57">
        <f t="shared" si="9"/>
        <v>0</v>
      </c>
      <c r="K110" s="66">
        <f t="shared" si="11"/>
        <v>0</v>
      </c>
      <c r="L110" s="65"/>
    </row>
    <row r="111" spans="2:12" ht="30" customHeight="1" x14ac:dyDescent="0.2">
      <c r="B111" s="16" t="s">
        <v>203</v>
      </c>
      <c r="C111" s="17" t="s">
        <v>204</v>
      </c>
      <c r="D111" s="24">
        <v>495</v>
      </c>
      <c r="E111" s="24">
        <f t="shared" si="10"/>
        <v>49.5</v>
      </c>
      <c r="F111" s="12"/>
      <c r="G111" s="24">
        <v>39.950000000000003</v>
      </c>
      <c r="H111" s="24">
        <f t="shared" si="8"/>
        <v>3.9950000000000006</v>
      </c>
      <c r="I111" s="12"/>
      <c r="J111" s="57">
        <f t="shared" si="9"/>
        <v>0</v>
      </c>
      <c r="K111" s="66">
        <f t="shared" si="11"/>
        <v>0</v>
      </c>
      <c r="L111" s="65"/>
    </row>
    <row r="112" spans="2:12" ht="30" customHeight="1" x14ac:dyDescent="0.2">
      <c r="B112" s="16" t="s">
        <v>205</v>
      </c>
      <c r="C112" s="17" t="s">
        <v>206</v>
      </c>
      <c r="D112" s="24">
        <v>495</v>
      </c>
      <c r="E112" s="24">
        <f t="shared" si="10"/>
        <v>49.5</v>
      </c>
      <c r="F112" s="12"/>
      <c r="G112" s="24">
        <v>39.950000000000003</v>
      </c>
      <c r="H112" s="24">
        <f t="shared" si="8"/>
        <v>3.9950000000000006</v>
      </c>
      <c r="I112" s="12"/>
      <c r="J112" s="57">
        <f t="shared" si="9"/>
        <v>0</v>
      </c>
      <c r="K112" s="66">
        <f t="shared" si="11"/>
        <v>0</v>
      </c>
      <c r="L112" s="65"/>
    </row>
    <row r="113" spans="2:12" ht="30" customHeight="1" x14ac:dyDescent="0.2">
      <c r="B113" s="16" t="s">
        <v>207</v>
      </c>
      <c r="C113" s="17" t="s">
        <v>208</v>
      </c>
      <c r="D113" s="24">
        <v>495</v>
      </c>
      <c r="E113" s="24">
        <f t="shared" si="10"/>
        <v>49.5</v>
      </c>
      <c r="F113" s="12"/>
      <c r="G113" s="24">
        <v>39.950000000000003</v>
      </c>
      <c r="H113" s="24">
        <f t="shared" si="8"/>
        <v>3.9950000000000006</v>
      </c>
      <c r="I113" s="12"/>
      <c r="J113" s="57">
        <f t="shared" si="9"/>
        <v>0</v>
      </c>
      <c r="K113" s="66">
        <f t="shared" si="11"/>
        <v>0</v>
      </c>
      <c r="L113" s="65"/>
    </row>
    <row r="114" spans="2:12" ht="30" customHeight="1" x14ac:dyDescent="0.2">
      <c r="B114" s="16" t="s">
        <v>209</v>
      </c>
      <c r="C114" s="17" t="s">
        <v>210</v>
      </c>
      <c r="D114" s="24">
        <v>495</v>
      </c>
      <c r="E114" s="24">
        <f t="shared" si="10"/>
        <v>49.5</v>
      </c>
      <c r="F114" s="12"/>
      <c r="G114" s="24">
        <v>29.95</v>
      </c>
      <c r="H114" s="24">
        <f t="shared" si="8"/>
        <v>2.9950000000000001</v>
      </c>
      <c r="I114" s="12"/>
      <c r="J114" s="57">
        <f t="shared" si="9"/>
        <v>0</v>
      </c>
      <c r="K114" s="66">
        <f t="shared" si="11"/>
        <v>0</v>
      </c>
      <c r="L114" s="65"/>
    </row>
    <row r="115" spans="2:12" ht="30" customHeight="1" x14ac:dyDescent="0.2">
      <c r="B115" s="16" t="s">
        <v>211</v>
      </c>
      <c r="C115" s="17" t="s">
        <v>212</v>
      </c>
      <c r="D115" s="24">
        <v>495</v>
      </c>
      <c r="E115" s="24">
        <f t="shared" si="10"/>
        <v>49.5</v>
      </c>
      <c r="F115" s="12"/>
      <c r="G115" s="24">
        <v>29.95</v>
      </c>
      <c r="H115" s="24">
        <f t="shared" si="8"/>
        <v>2.9950000000000001</v>
      </c>
      <c r="I115" s="12"/>
      <c r="J115" s="57">
        <f t="shared" si="9"/>
        <v>0</v>
      </c>
      <c r="K115" s="66">
        <f t="shared" si="11"/>
        <v>0</v>
      </c>
      <c r="L115" s="65"/>
    </row>
    <row r="116" spans="2:12" ht="30" customHeight="1" x14ac:dyDescent="0.2">
      <c r="B116" s="16" t="s">
        <v>213</v>
      </c>
      <c r="C116" s="17" t="s">
        <v>214</v>
      </c>
      <c r="D116" s="24">
        <v>495</v>
      </c>
      <c r="E116" s="24">
        <f t="shared" si="10"/>
        <v>49.5</v>
      </c>
      <c r="F116" s="12"/>
      <c r="G116" s="24">
        <v>29.95</v>
      </c>
      <c r="H116" s="24">
        <f t="shared" si="8"/>
        <v>2.9950000000000001</v>
      </c>
      <c r="I116" s="12"/>
      <c r="J116" s="57">
        <f t="shared" si="9"/>
        <v>0</v>
      </c>
      <c r="K116" s="66">
        <f t="shared" si="11"/>
        <v>0</v>
      </c>
      <c r="L116" s="65"/>
    </row>
    <row r="117" spans="2:12" ht="30" customHeight="1" x14ac:dyDescent="0.2">
      <c r="B117" s="16" t="s">
        <v>215</v>
      </c>
      <c r="C117" s="17" t="s">
        <v>216</v>
      </c>
      <c r="D117" s="24">
        <v>495</v>
      </c>
      <c r="E117" s="24">
        <f t="shared" si="10"/>
        <v>49.5</v>
      </c>
      <c r="F117" s="12"/>
      <c r="G117" s="24">
        <v>29.95</v>
      </c>
      <c r="H117" s="24">
        <f t="shared" si="8"/>
        <v>2.9950000000000001</v>
      </c>
      <c r="I117" s="12"/>
      <c r="J117" s="57">
        <f t="shared" si="9"/>
        <v>0</v>
      </c>
      <c r="K117" s="66">
        <f t="shared" si="11"/>
        <v>0</v>
      </c>
      <c r="L117" s="65"/>
    </row>
    <row r="118" spans="2:12" ht="30" customHeight="1" x14ac:dyDescent="0.2">
      <c r="B118" s="16" t="s">
        <v>217</v>
      </c>
      <c r="C118" s="17" t="s">
        <v>218</v>
      </c>
      <c r="D118" s="24">
        <v>495</v>
      </c>
      <c r="E118" s="24">
        <f t="shared" si="10"/>
        <v>49.5</v>
      </c>
      <c r="F118" s="12"/>
      <c r="G118" s="24">
        <v>29.95</v>
      </c>
      <c r="H118" s="24">
        <f t="shared" si="8"/>
        <v>2.9950000000000001</v>
      </c>
      <c r="I118" s="12"/>
      <c r="J118" s="57">
        <f t="shared" si="9"/>
        <v>0</v>
      </c>
      <c r="K118" s="66">
        <f t="shared" si="11"/>
        <v>0</v>
      </c>
      <c r="L118" s="65"/>
    </row>
    <row r="119" spans="2:12" ht="30" customHeight="1" x14ac:dyDescent="0.2">
      <c r="B119" s="16" t="s">
        <v>219</v>
      </c>
      <c r="C119" s="17" t="s">
        <v>220</v>
      </c>
      <c r="D119" s="24">
        <v>495</v>
      </c>
      <c r="E119" s="24">
        <f t="shared" si="10"/>
        <v>49.5</v>
      </c>
      <c r="F119" s="12"/>
      <c r="G119" s="24">
        <v>29.95</v>
      </c>
      <c r="H119" s="24">
        <f t="shared" si="8"/>
        <v>2.9950000000000001</v>
      </c>
      <c r="I119" s="12"/>
      <c r="J119" s="57">
        <f t="shared" si="9"/>
        <v>0</v>
      </c>
      <c r="K119" s="66">
        <f t="shared" si="11"/>
        <v>0</v>
      </c>
      <c r="L119" s="65"/>
    </row>
    <row r="120" spans="2:12" ht="30" customHeight="1" x14ac:dyDescent="0.2">
      <c r="B120" s="16" t="s">
        <v>221</v>
      </c>
      <c r="C120" s="17" t="s">
        <v>222</v>
      </c>
      <c r="D120" s="24">
        <v>495</v>
      </c>
      <c r="E120" s="24">
        <f t="shared" si="10"/>
        <v>49.5</v>
      </c>
      <c r="F120" s="12"/>
      <c r="G120" s="24">
        <v>29.95</v>
      </c>
      <c r="H120" s="24">
        <f t="shared" si="8"/>
        <v>2.9950000000000001</v>
      </c>
      <c r="I120" s="12"/>
      <c r="J120" s="57">
        <f t="shared" si="9"/>
        <v>0</v>
      </c>
      <c r="K120" s="66">
        <f t="shared" si="11"/>
        <v>0</v>
      </c>
      <c r="L120" s="65"/>
    </row>
    <row r="121" spans="2:12" ht="30" customHeight="1" x14ac:dyDescent="0.2">
      <c r="B121" s="16" t="s">
        <v>223</v>
      </c>
      <c r="C121" s="17" t="s">
        <v>224</v>
      </c>
      <c r="D121" s="24">
        <v>495</v>
      </c>
      <c r="E121" s="24">
        <f t="shared" si="10"/>
        <v>49.5</v>
      </c>
      <c r="F121" s="12"/>
      <c r="G121" s="24">
        <v>29.95</v>
      </c>
      <c r="H121" s="24">
        <f t="shared" si="8"/>
        <v>2.9950000000000001</v>
      </c>
      <c r="I121" s="12"/>
      <c r="J121" s="57">
        <f t="shared" si="9"/>
        <v>0</v>
      </c>
      <c r="K121" s="66">
        <f t="shared" si="11"/>
        <v>0</v>
      </c>
      <c r="L121" s="65"/>
    </row>
    <row r="122" spans="2:12" ht="30" customHeight="1" x14ac:dyDescent="0.2">
      <c r="B122" s="16" t="s">
        <v>225</v>
      </c>
      <c r="C122" s="17" t="s">
        <v>226</v>
      </c>
      <c r="D122" s="24">
        <v>495</v>
      </c>
      <c r="E122" s="24">
        <f t="shared" si="10"/>
        <v>49.5</v>
      </c>
      <c r="F122" s="12"/>
      <c r="G122" s="24">
        <v>29.95</v>
      </c>
      <c r="H122" s="24">
        <f t="shared" si="8"/>
        <v>2.9950000000000001</v>
      </c>
      <c r="I122" s="12"/>
      <c r="J122" s="57">
        <f t="shared" si="9"/>
        <v>0</v>
      </c>
      <c r="K122" s="66">
        <f t="shared" si="11"/>
        <v>0</v>
      </c>
      <c r="L122" s="65"/>
    </row>
    <row r="123" spans="2:12" ht="30" customHeight="1" x14ac:dyDescent="0.2">
      <c r="B123" s="16" t="s">
        <v>227</v>
      </c>
      <c r="C123" s="17" t="s">
        <v>228</v>
      </c>
      <c r="D123" s="24">
        <v>495</v>
      </c>
      <c r="E123" s="24">
        <f t="shared" si="10"/>
        <v>49.5</v>
      </c>
      <c r="F123" s="12"/>
      <c r="G123" s="24">
        <v>29.95</v>
      </c>
      <c r="H123" s="24">
        <f t="shared" si="8"/>
        <v>2.9950000000000001</v>
      </c>
      <c r="I123" s="12"/>
      <c r="J123" s="57">
        <f t="shared" si="9"/>
        <v>0</v>
      </c>
      <c r="K123" s="66">
        <f t="shared" si="11"/>
        <v>0</v>
      </c>
      <c r="L123" s="65"/>
    </row>
    <row r="124" spans="2:12" ht="30" customHeight="1" x14ac:dyDescent="0.2">
      <c r="B124" s="16" t="s">
        <v>229</v>
      </c>
      <c r="C124" s="17" t="s">
        <v>230</v>
      </c>
      <c r="D124" s="24">
        <v>495</v>
      </c>
      <c r="E124" s="24">
        <f t="shared" si="10"/>
        <v>49.5</v>
      </c>
      <c r="F124" s="12"/>
      <c r="G124" s="24">
        <v>29.95</v>
      </c>
      <c r="H124" s="24">
        <f t="shared" si="8"/>
        <v>2.9950000000000001</v>
      </c>
      <c r="I124" s="12"/>
      <c r="J124" s="57">
        <f t="shared" si="9"/>
        <v>0</v>
      </c>
      <c r="K124" s="66">
        <f t="shared" si="11"/>
        <v>0</v>
      </c>
      <c r="L124" s="65"/>
    </row>
    <row r="125" spans="2:12" ht="30" customHeight="1" x14ac:dyDescent="0.2">
      <c r="B125" s="16" t="s">
        <v>231</v>
      </c>
      <c r="C125" s="17" t="s">
        <v>232</v>
      </c>
      <c r="D125" s="24">
        <v>495</v>
      </c>
      <c r="E125" s="24">
        <f t="shared" si="10"/>
        <v>49.5</v>
      </c>
      <c r="F125" s="12"/>
      <c r="G125" s="24">
        <v>29.95</v>
      </c>
      <c r="H125" s="24">
        <f t="shared" si="8"/>
        <v>2.9950000000000001</v>
      </c>
      <c r="I125" s="12"/>
      <c r="J125" s="57">
        <f t="shared" si="9"/>
        <v>0</v>
      </c>
      <c r="K125" s="66">
        <f t="shared" si="11"/>
        <v>0</v>
      </c>
      <c r="L125" s="65"/>
    </row>
    <row r="126" spans="2:12" ht="30" customHeight="1" x14ac:dyDescent="0.2">
      <c r="B126" s="16" t="s">
        <v>233</v>
      </c>
      <c r="C126" s="17" t="s">
        <v>234</v>
      </c>
      <c r="D126" s="24">
        <v>495</v>
      </c>
      <c r="E126" s="24">
        <f t="shared" si="10"/>
        <v>49.5</v>
      </c>
      <c r="F126" s="12"/>
      <c r="G126" s="24">
        <v>29.95</v>
      </c>
      <c r="H126" s="24">
        <f t="shared" si="8"/>
        <v>2.9950000000000001</v>
      </c>
      <c r="I126" s="12"/>
      <c r="J126" s="57">
        <f t="shared" si="9"/>
        <v>0</v>
      </c>
      <c r="K126" s="66">
        <f t="shared" si="11"/>
        <v>0</v>
      </c>
      <c r="L126" s="65"/>
    </row>
    <row r="127" spans="2:12" ht="30" customHeight="1" x14ac:dyDescent="0.2">
      <c r="B127" s="16" t="s">
        <v>235</v>
      </c>
      <c r="C127" s="17" t="s">
        <v>236</v>
      </c>
      <c r="D127" s="24">
        <v>495</v>
      </c>
      <c r="E127" s="24">
        <f t="shared" si="10"/>
        <v>49.5</v>
      </c>
      <c r="F127" s="12"/>
      <c r="G127" s="24">
        <v>29.95</v>
      </c>
      <c r="H127" s="24">
        <f t="shared" si="8"/>
        <v>2.9950000000000001</v>
      </c>
      <c r="I127" s="12"/>
      <c r="J127" s="57">
        <f t="shared" si="9"/>
        <v>0</v>
      </c>
      <c r="K127" s="66">
        <f t="shared" si="11"/>
        <v>0</v>
      </c>
      <c r="L127" s="65"/>
    </row>
    <row r="128" spans="2:12" ht="30" customHeight="1" x14ac:dyDescent="0.2">
      <c r="B128" s="16" t="s">
        <v>237</v>
      </c>
      <c r="C128" s="17" t="s">
        <v>238</v>
      </c>
      <c r="D128" s="24">
        <v>495</v>
      </c>
      <c r="E128" s="24">
        <f t="shared" si="10"/>
        <v>49.5</v>
      </c>
      <c r="F128" s="12"/>
      <c r="G128" s="24">
        <v>29.95</v>
      </c>
      <c r="H128" s="24">
        <f t="shared" si="8"/>
        <v>2.9950000000000001</v>
      </c>
      <c r="I128" s="12"/>
      <c r="J128" s="57">
        <f t="shared" si="9"/>
        <v>0</v>
      </c>
      <c r="K128" s="66">
        <f t="shared" si="11"/>
        <v>0</v>
      </c>
      <c r="L128" s="65"/>
    </row>
    <row r="129" spans="2:12" ht="30" customHeight="1" x14ac:dyDescent="0.2">
      <c r="B129" s="16" t="s">
        <v>239</v>
      </c>
      <c r="C129" s="17" t="s">
        <v>240</v>
      </c>
      <c r="D129" s="24">
        <v>495</v>
      </c>
      <c r="E129" s="24">
        <f t="shared" si="10"/>
        <v>49.5</v>
      </c>
      <c r="F129" s="12"/>
      <c r="G129" s="24">
        <v>29.95</v>
      </c>
      <c r="H129" s="24">
        <f t="shared" si="8"/>
        <v>2.9950000000000001</v>
      </c>
      <c r="I129" s="12"/>
      <c r="J129" s="57">
        <f t="shared" si="9"/>
        <v>0</v>
      </c>
      <c r="K129" s="66">
        <f t="shared" si="11"/>
        <v>0</v>
      </c>
      <c r="L129" s="65"/>
    </row>
    <row r="130" spans="2:12" ht="30" customHeight="1" x14ac:dyDescent="0.2">
      <c r="B130" s="16" t="s">
        <v>241</v>
      </c>
      <c r="C130" s="17" t="s">
        <v>242</v>
      </c>
      <c r="D130" s="24">
        <v>495</v>
      </c>
      <c r="E130" s="24">
        <f t="shared" si="10"/>
        <v>49.5</v>
      </c>
      <c r="F130" s="12"/>
      <c r="G130" s="24">
        <v>29.95</v>
      </c>
      <c r="H130" s="24">
        <f t="shared" si="8"/>
        <v>2.9950000000000001</v>
      </c>
      <c r="I130" s="12"/>
      <c r="J130" s="57">
        <f t="shared" si="9"/>
        <v>0</v>
      </c>
      <c r="K130" s="66">
        <f t="shared" si="11"/>
        <v>0</v>
      </c>
      <c r="L130" s="65"/>
    </row>
    <row r="131" spans="2:12" ht="30" customHeight="1" x14ac:dyDescent="0.2">
      <c r="B131" s="16" t="s">
        <v>243</v>
      </c>
      <c r="C131" s="17" t="s">
        <v>244</v>
      </c>
      <c r="D131" s="24">
        <v>495</v>
      </c>
      <c r="E131" s="24">
        <f t="shared" si="10"/>
        <v>49.5</v>
      </c>
      <c r="F131" s="12"/>
      <c r="G131" s="24">
        <v>29.95</v>
      </c>
      <c r="H131" s="24">
        <f t="shared" si="8"/>
        <v>2.9950000000000001</v>
      </c>
      <c r="I131" s="12"/>
      <c r="J131" s="57">
        <f t="shared" si="9"/>
        <v>0</v>
      </c>
      <c r="K131" s="66">
        <f t="shared" si="11"/>
        <v>0</v>
      </c>
      <c r="L131" s="65"/>
    </row>
    <row r="132" spans="2:12" ht="30" customHeight="1" x14ac:dyDescent="0.2">
      <c r="B132" s="16" t="s">
        <v>245</v>
      </c>
      <c r="C132" s="17" t="s">
        <v>246</v>
      </c>
      <c r="D132" s="24">
        <v>495</v>
      </c>
      <c r="E132" s="24">
        <f t="shared" si="10"/>
        <v>49.5</v>
      </c>
      <c r="F132" s="12"/>
      <c r="G132" s="24">
        <v>29.95</v>
      </c>
      <c r="H132" s="24">
        <f t="shared" si="8"/>
        <v>2.9950000000000001</v>
      </c>
      <c r="I132" s="12"/>
      <c r="J132" s="57">
        <f t="shared" si="9"/>
        <v>0</v>
      </c>
      <c r="K132" s="66">
        <f t="shared" si="11"/>
        <v>0</v>
      </c>
      <c r="L132" s="65"/>
    </row>
    <row r="133" spans="2:12" ht="30" customHeight="1" x14ac:dyDescent="0.2">
      <c r="B133" s="16" t="s">
        <v>247</v>
      </c>
      <c r="C133" s="17" t="s">
        <v>248</v>
      </c>
      <c r="D133" s="24">
        <v>495</v>
      </c>
      <c r="E133" s="24">
        <f t="shared" si="10"/>
        <v>49.5</v>
      </c>
      <c r="F133" s="12"/>
      <c r="G133" s="24">
        <v>29.95</v>
      </c>
      <c r="H133" s="24">
        <f t="shared" si="8"/>
        <v>2.9950000000000001</v>
      </c>
      <c r="I133" s="12"/>
      <c r="J133" s="57">
        <f t="shared" si="9"/>
        <v>0</v>
      </c>
      <c r="K133" s="66">
        <f t="shared" si="11"/>
        <v>0</v>
      </c>
      <c r="L133" s="65"/>
    </row>
    <row r="134" spans="2:12" ht="30" customHeight="1" x14ac:dyDescent="0.2">
      <c r="B134" s="16" t="s">
        <v>249</v>
      </c>
      <c r="C134" s="17" t="s">
        <v>250</v>
      </c>
      <c r="D134" s="24">
        <v>495</v>
      </c>
      <c r="E134" s="24">
        <f t="shared" si="10"/>
        <v>49.5</v>
      </c>
      <c r="F134" s="12"/>
      <c r="G134" s="24">
        <v>29.95</v>
      </c>
      <c r="H134" s="24">
        <f t="shared" si="8"/>
        <v>2.9950000000000001</v>
      </c>
      <c r="I134" s="12"/>
      <c r="J134" s="57">
        <f t="shared" si="9"/>
        <v>0</v>
      </c>
      <c r="K134" s="66">
        <f t="shared" si="11"/>
        <v>0</v>
      </c>
      <c r="L134" s="65"/>
    </row>
    <row r="135" spans="2:12" ht="30" customHeight="1" x14ac:dyDescent="0.2">
      <c r="B135" s="16" t="s">
        <v>251</v>
      </c>
      <c r="C135" s="17" t="s">
        <v>252</v>
      </c>
      <c r="D135" s="24">
        <v>495</v>
      </c>
      <c r="E135" s="24">
        <f t="shared" si="10"/>
        <v>49.5</v>
      </c>
      <c r="F135" s="12"/>
      <c r="G135" s="24">
        <v>29.95</v>
      </c>
      <c r="H135" s="24">
        <f t="shared" si="8"/>
        <v>2.9950000000000001</v>
      </c>
      <c r="I135" s="12"/>
      <c r="J135" s="57">
        <f t="shared" si="9"/>
        <v>0</v>
      </c>
      <c r="K135" s="66">
        <f t="shared" si="11"/>
        <v>0</v>
      </c>
      <c r="L135" s="65"/>
    </row>
    <row r="136" spans="2:12" ht="30" customHeight="1" x14ac:dyDescent="0.2">
      <c r="B136" s="16" t="s">
        <v>253</v>
      </c>
      <c r="C136" s="17" t="s">
        <v>254</v>
      </c>
      <c r="D136" s="24">
        <v>495</v>
      </c>
      <c r="E136" s="24">
        <f t="shared" si="10"/>
        <v>49.5</v>
      </c>
      <c r="F136" s="12"/>
      <c r="G136" s="24">
        <v>29.95</v>
      </c>
      <c r="H136" s="24">
        <f t="shared" si="8"/>
        <v>2.9950000000000001</v>
      </c>
      <c r="I136" s="12"/>
      <c r="J136" s="57">
        <f t="shared" si="9"/>
        <v>0</v>
      </c>
      <c r="K136" s="66">
        <f t="shared" si="11"/>
        <v>0</v>
      </c>
      <c r="L136" s="65"/>
    </row>
    <row r="137" spans="2:12" ht="30" customHeight="1" x14ac:dyDescent="0.2">
      <c r="B137" s="16" t="s">
        <v>255</v>
      </c>
      <c r="C137" s="17" t="s">
        <v>256</v>
      </c>
      <c r="D137" s="24">
        <v>495</v>
      </c>
      <c r="E137" s="24">
        <f t="shared" si="10"/>
        <v>49.5</v>
      </c>
      <c r="F137" s="12"/>
      <c r="G137" s="24">
        <v>29.95</v>
      </c>
      <c r="H137" s="24">
        <f t="shared" si="8"/>
        <v>2.9950000000000001</v>
      </c>
      <c r="I137" s="12"/>
      <c r="J137" s="57">
        <f t="shared" si="9"/>
        <v>0</v>
      </c>
      <c r="K137" s="66">
        <f t="shared" si="11"/>
        <v>0</v>
      </c>
      <c r="L137" s="65"/>
    </row>
    <row r="138" spans="2:12" ht="30" customHeight="1" x14ac:dyDescent="0.2">
      <c r="B138" s="16" t="s">
        <v>257</v>
      </c>
      <c r="C138" s="17" t="s">
        <v>258</v>
      </c>
      <c r="D138" s="24">
        <v>495</v>
      </c>
      <c r="E138" s="24">
        <f t="shared" si="10"/>
        <v>49.5</v>
      </c>
      <c r="F138" s="12"/>
      <c r="G138" s="24">
        <v>29.95</v>
      </c>
      <c r="H138" s="24">
        <f t="shared" si="8"/>
        <v>2.9950000000000001</v>
      </c>
      <c r="I138" s="12"/>
      <c r="J138" s="57">
        <f t="shared" si="9"/>
        <v>0</v>
      </c>
      <c r="K138" s="66">
        <f t="shared" si="11"/>
        <v>0</v>
      </c>
      <c r="L138" s="65"/>
    </row>
    <row r="139" spans="2:12" ht="30" customHeight="1" x14ac:dyDescent="0.2">
      <c r="B139" s="16" t="s">
        <v>259</v>
      </c>
      <c r="C139" s="17" t="s">
        <v>260</v>
      </c>
      <c r="D139" s="24">
        <v>495</v>
      </c>
      <c r="E139" s="24">
        <f t="shared" si="10"/>
        <v>49.5</v>
      </c>
      <c r="F139" s="12"/>
      <c r="G139" s="24">
        <v>29.95</v>
      </c>
      <c r="H139" s="24">
        <f t="shared" si="8"/>
        <v>2.9950000000000001</v>
      </c>
      <c r="I139" s="12"/>
      <c r="J139" s="57">
        <f t="shared" si="9"/>
        <v>0</v>
      </c>
      <c r="K139" s="66">
        <f t="shared" si="11"/>
        <v>0</v>
      </c>
      <c r="L139" s="65"/>
    </row>
    <row r="140" spans="2:12" ht="30" customHeight="1" x14ac:dyDescent="0.2">
      <c r="B140" s="16" t="s">
        <v>261</v>
      </c>
      <c r="C140" s="17" t="s">
        <v>262</v>
      </c>
      <c r="D140" s="24">
        <v>495</v>
      </c>
      <c r="E140" s="24">
        <f t="shared" ref="E140:E171" si="12">D140*0.1</f>
        <v>49.5</v>
      </c>
      <c r="F140" s="12"/>
      <c r="G140" s="24">
        <v>29.95</v>
      </c>
      <c r="H140" s="24">
        <f t="shared" si="8"/>
        <v>2.9950000000000001</v>
      </c>
      <c r="I140" s="12"/>
      <c r="J140" s="57">
        <f t="shared" si="9"/>
        <v>0</v>
      </c>
      <c r="K140" s="66">
        <f t="shared" ref="K140:K171" si="13">SUM(D140+E140)*F140</f>
        <v>0</v>
      </c>
      <c r="L140" s="65"/>
    </row>
    <row r="141" spans="2:12" ht="30" customHeight="1" x14ac:dyDescent="0.2">
      <c r="B141" s="16" t="s">
        <v>263</v>
      </c>
      <c r="C141" s="17" t="s">
        <v>264</v>
      </c>
      <c r="D141" s="24">
        <v>495</v>
      </c>
      <c r="E141" s="24">
        <f t="shared" si="12"/>
        <v>49.5</v>
      </c>
      <c r="F141" s="12"/>
      <c r="G141" s="24">
        <v>29.95</v>
      </c>
      <c r="H141" s="24">
        <f t="shared" ref="H141:H190" si="14">G141*0.1</f>
        <v>2.9950000000000001</v>
      </c>
      <c r="I141" s="12"/>
      <c r="J141" s="57">
        <f t="shared" ref="J141:J190" si="15">SUM((D141+E141)*F141)+(G141+H141)*I141</f>
        <v>0</v>
      </c>
      <c r="K141" s="66">
        <f t="shared" si="13"/>
        <v>0</v>
      </c>
      <c r="L141" s="65"/>
    </row>
    <row r="142" spans="2:12" ht="30" customHeight="1" x14ac:dyDescent="0.2">
      <c r="B142" s="16" t="s">
        <v>265</v>
      </c>
      <c r="C142" s="17" t="s">
        <v>266</v>
      </c>
      <c r="D142" s="24">
        <v>495</v>
      </c>
      <c r="E142" s="24">
        <f t="shared" si="12"/>
        <v>49.5</v>
      </c>
      <c r="F142" s="12"/>
      <c r="G142" s="24">
        <v>29.95</v>
      </c>
      <c r="H142" s="24">
        <f t="shared" si="14"/>
        <v>2.9950000000000001</v>
      </c>
      <c r="I142" s="12"/>
      <c r="J142" s="57">
        <f t="shared" si="15"/>
        <v>0</v>
      </c>
      <c r="K142" s="66">
        <f t="shared" si="13"/>
        <v>0</v>
      </c>
      <c r="L142" s="65"/>
    </row>
    <row r="143" spans="2:12" ht="30" customHeight="1" x14ac:dyDescent="0.2">
      <c r="B143" s="16" t="s">
        <v>267</v>
      </c>
      <c r="C143" s="17" t="s">
        <v>268</v>
      </c>
      <c r="D143" s="24">
        <v>495</v>
      </c>
      <c r="E143" s="24">
        <f t="shared" si="12"/>
        <v>49.5</v>
      </c>
      <c r="F143" s="12"/>
      <c r="G143" s="24">
        <v>29.95</v>
      </c>
      <c r="H143" s="24">
        <f t="shared" si="14"/>
        <v>2.9950000000000001</v>
      </c>
      <c r="I143" s="12"/>
      <c r="J143" s="57">
        <f t="shared" si="15"/>
        <v>0</v>
      </c>
      <c r="K143" s="66">
        <f t="shared" si="13"/>
        <v>0</v>
      </c>
      <c r="L143" s="65"/>
    </row>
    <row r="144" spans="2:12" ht="30" customHeight="1" x14ac:dyDescent="0.2">
      <c r="B144" s="16" t="s">
        <v>269</v>
      </c>
      <c r="C144" s="17" t="s">
        <v>270</v>
      </c>
      <c r="D144" s="24">
        <v>495</v>
      </c>
      <c r="E144" s="24">
        <f t="shared" si="12"/>
        <v>49.5</v>
      </c>
      <c r="F144" s="12"/>
      <c r="G144" s="24">
        <v>29.95</v>
      </c>
      <c r="H144" s="24">
        <f t="shared" si="14"/>
        <v>2.9950000000000001</v>
      </c>
      <c r="I144" s="12"/>
      <c r="J144" s="57">
        <f t="shared" si="15"/>
        <v>0</v>
      </c>
      <c r="K144" s="66">
        <f t="shared" si="13"/>
        <v>0</v>
      </c>
      <c r="L144" s="65"/>
    </row>
    <row r="145" spans="2:12" ht="30" customHeight="1" x14ac:dyDescent="0.2">
      <c r="B145" s="16" t="s">
        <v>271</v>
      </c>
      <c r="C145" s="17" t="s">
        <v>272</v>
      </c>
      <c r="D145" s="24">
        <v>495</v>
      </c>
      <c r="E145" s="24">
        <f t="shared" si="12"/>
        <v>49.5</v>
      </c>
      <c r="F145" s="12"/>
      <c r="G145" s="24">
        <v>29.95</v>
      </c>
      <c r="H145" s="24">
        <f t="shared" si="14"/>
        <v>2.9950000000000001</v>
      </c>
      <c r="I145" s="12"/>
      <c r="J145" s="57">
        <f t="shared" si="15"/>
        <v>0</v>
      </c>
      <c r="K145" s="66">
        <f t="shared" si="13"/>
        <v>0</v>
      </c>
      <c r="L145" s="65"/>
    </row>
    <row r="146" spans="2:12" ht="30" customHeight="1" x14ac:dyDescent="0.2">
      <c r="B146" s="16" t="s">
        <v>273</v>
      </c>
      <c r="C146" s="17" t="s">
        <v>274</v>
      </c>
      <c r="D146" s="24">
        <v>495</v>
      </c>
      <c r="E146" s="24">
        <f t="shared" si="12"/>
        <v>49.5</v>
      </c>
      <c r="F146" s="12"/>
      <c r="G146" s="24">
        <v>29.95</v>
      </c>
      <c r="H146" s="24">
        <f t="shared" si="14"/>
        <v>2.9950000000000001</v>
      </c>
      <c r="I146" s="12"/>
      <c r="J146" s="57">
        <f t="shared" si="15"/>
        <v>0</v>
      </c>
      <c r="K146" s="66">
        <f t="shared" si="13"/>
        <v>0</v>
      </c>
      <c r="L146" s="65"/>
    </row>
    <row r="147" spans="2:12" ht="30" customHeight="1" x14ac:dyDescent="0.2">
      <c r="B147" s="16" t="s">
        <v>275</v>
      </c>
      <c r="C147" s="17" t="s">
        <v>276</v>
      </c>
      <c r="D147" s="24">
        <v>495</v>
      </c>
      <c r="E147" s="24">
        <f t="shared" si="12"/>
        <v>49.5</v>
      </c>
      <c r="F147" s="12"/>
      <c r="G147" s="24">
        <v>29.95</v>
      </c>
      <c r="H147" s="24">
        <f t="shared" si="14"/>
        <v>2.9950000000000001</v>
      </c>
      <c r="I147" s="12"/>
      <c r="J147" s="57">
        <f t="shared" si="15"/>
        <v>0</v>
      </c>
      <c r="K147" s="66">
        <f t="shared" si="13"/>
        <v>0</v>
      </c>
      <c r="L147" s="65"/>
    </row>
    <row r="148" spans="2:12" ht="30" customHeight="1" x14ac:dyDescent="0.2">
      <c r="B148" s="16" t="s">
        <v>277</v>
      </c>
      <c r="C148" s="17" t="s">
        <v>278</v>
      </c>
      <c r="D148" s="24">
        <v>495</v>
      </c>
      <c r="E148" s="24">
        <f t="shared" si="12"/>
        <v>49.5</v>
      </c>
      <c r="F148" s="12"/>
      <c r="G148" s="24">
        <v>29.95</v>
      </c>
      <c r="H148" s="24">
        <f t="shared" si="14"/>
        <v>2.9950000000000001</v>
      </c>
      <c r="I148" s="12"/>
      <c r="J148" s="57">
        <f t="shared" si="15"/>
        <v>0</v>
      </c>
      <c r="K148" s="66">
        <f t="shared" si="13"/>
        <v>0</v>
      </c>
      <c r="L148" s="65"/>
    </row>
    <row r="149" spans="2:12" ht="30" customHeight="1" x14ac:dyDescent="0.2">
      <c r="B149" s="16" t="s">
        <v>279</v>
      </c>
      <c r="C149" s="17" t="s">
        <v>280</v>
      </c>
      <c r="D149" s="24">
        <v>495</v>
      </c>
      <c r="E149" s="24">
        <f t="shared" si="12"/>
        <v>49.5</v>
      </c>
      <c r="F149" s="12"/>
      <c r="G149" s="24">
        <v>29.95</v>
      </c>
      <c r="H149" s="24">
        <f t="shared" si="14"/>
        <v>2.9950000000000001</v>
      </c>
      <c r="I149" s="12"/>
      <c r="J149" s="57">
        <f t="shared" si="15"/>
        <v>0</v>
      </c>
      <c r="K149" s="66">
        <f t="shared" si="13"/>
        <v>0</v>
      </c>
      <c r="L149" s="65"/>
    </row>
    <row r="150" spans="2:12" ht="30" customHeight="1" x14ac:dyDescent="0.2">
      <c r="B150" s="16" t="s">
        <v>281</v>
      </c>
      <c r="C150" s="17" t="s">
        <v>282</v>
      </c>
      <c r="D150" s="24">
        <v>495</v>
      </c>
      <c r="E150" s="24">
        <f t="shared" si="12"/>
        <v>49.5</v>
      </c>
      <c r="F150" s="12"/>
      <c r="G150" s="24">
        <v>29.95</v>
      </c>
      <c r="H150" s="24">
        <f t="shared" si="14"/>
        <v>2.9950000000000001</v>
      </c>
      <c r="I150" s="12"/>
      <c r="J150" s="57">
        <f t="shared" si="15"/>
        <v>0</v>
      </c>
      <c r="K150" s="66">
        <f t="shared" si="13"/>
        <v>0</v>
      </c>
      <c r="L150" s="65"/>
    </row>
    <row r="151" spans="2:12" ht="30" customHeight="1" x14ac:dyDescent="0.2">
      <c r="B151" s="16" t="s">
        <v>283</v>
      </c>
      <c r="C151" s="17" t="s">
        <v>284</v>
      </c>
      <c r="D151" s="24">
        <v>495</v>
      </c>
      <c r="E151" s="24">
        <f t="shared" si="12"/>
        <v>49.5</v>
      </c>
      <c r="F151" s="12"/>
      <c r="G151" s="24">
        <v>29.95</v>
      </c>
      <c r="H151" s="24">
        <f t="shared" si="14"/>
        <v>2.9950000000000001</v>
      </c>
      <c r="I151" s="12"/>
      <c r="J151" s="57">
        <f t="shared" si="15"/>
        <v>0</v>
      </c>
      <c r="K151" s="66">
        <f t="shared" si="13"/>
        <v>0</v>
      </c>
      <c r="L151" s="65"/>
    </row>
    <row r="152" spans="2:12" ht="30" customHeight="1" x14ac:dyDescent="0.2">
      <c r="B152" s="16" t="s">
        <v>285</v>
      </c>
      <c r="C152" s="17" t="s">
        <v>286</v>
      </c>
      <c r="D152" s="24">
        <v>495</v>
      </c>
      <c r="E152" s="24">
        <f t="shared" si="12"/>
        <v>49.5</v>
      </c>
      <c r="F152" s="12"/>
      <c r="G152" s="24">
        <v>29.95</v>
      </c>
      <c r="H152" s="24">
        <f t="shared" si="14"/>
        <v>2.9950000000000001</v>
      </c>
      <c r="I152" s="12"/>
      <c r="J152" s="57">
        <f t="shared" si="15"/>
        <v>0</v>
      </c>
      <c r="K152" s="66">
        <f t="shared" si="13"/>
        <v>0</v>
      </c>
      <c r="L152" s="65"/>
    </row>
    <row r="153" spans="2:12" ht="30" customHeight="1" x14ac:dyDescent="0.2">
      <c r="B153" s="16" t="s">
        <v>287</v>
      </c>
      <c r="C153" s="17" t="s">
        <v>288</v>
      </c>
      <c r="D153" s="24">
        <v>495</v>
      </c>
      <c r="E153" s="24">
        <f t="shared" si="12"/>
        <v>49.5</v>
      </c>
      <c r="F153" s="12"/>
      <c r="G153" s="24">
        <v>29.95</v>
      </c>
      <c r="H153" s="24">
        <f t="shared" si="14"/>
        <v>2.9950000000000001</v>
      </c>
      <c r="I153" s="12"/>
      <c r="J153" s="57">
        <f t="shared" si="15"/>
        <v>0</v>
      </c>
      <c r="K153" s="66">
        <f t="shared" si="13"/>
        <v>0</v>
      </c>
      <c r="L153" s="65"/>
    </row>
    <row r="154" spans="2:12" ht="30" customHeight="1" x14ac:dyDescent="0.2">
      <c r="B154" s="16" t="s">
        <v>289</v>
      </c>
      <c r="C154" s="17" t="s">
        <v>290</v>
      </c>
      <c r="D154" s="24">
        <v>495</v>
      </c>
      <c r="E154" s="24">
        <f t="shared" si="12"/>
        <v>49.5</v>
      </c>
      <c r="F154" s="12"/>
      <c r="G154" s="24">
        <v>29.95</v>
      </c>
      <c r="H154" s="24">
        <f t="shared" si="14"/>
        <v>2.9950000000000001</v>
      </c>
      <c r="I154" s="12"/>
      <c r="J154" s="57">
        <f t="shared" si="15"/>
        <v>0</v>
      </c>
      <c r="K154" s="66">
        <f t="shared" si="13"/>
        <v>0</v>
      </c>
      <c r="L154" s="65"/>
    </row>
    <row r="155" spans="2:12" ht="30" customHeight="1" x14ac:dyDescent="0.2">
      <c r="B155" s="16" t="s">
        <v>291</v>
      </c>
      <c r="C155" s="17" t="s">
        <v>292</v>
      </c>
      <c r="D155" s="24">
        <v>495</v>
      </c>
      <c r="E155" s="24">
        <f t="shared" si="12"/>
        <v>49.5</v>
      </c>
      <c r="F155" s="12"/>
      <c r="G155" s="24">
        <v>29.95</v>
      </c>
      <c r="H155" s="24">
        <f t="shared" si="14"/>
        <v>2.9950000000000001</v>
      </c>
      <c r="I155" s="12"/>
      <c r="J155" s="57">
        <f t="shared" si="15"/>
        <v>0</v>
      </c>
      <c r="K155" s="66">
        <f t="shared" si="13"/>
        <v>0</v>
      </c>
      <c r="L155" s="65"/>
    </row>
    <row r="156" spans="2:12" ht="30" customHeight="1" x14ac:dyDescent="0.2">
      <c r="B156" s="16" t="s">
        <v>293</v>
      </c>
      <c r="C156" s="17" t="s">
        <v>294</v>
      </c>
      <c r="D156" s="24">
        <v>495</v>
      </c>
      <c r="E156" s="24">
        <f t="shared" si="12"/>
        <v>49.5</v>
      </c>
      <c r="F156" s="12"/>
      <c r="G156" s="24">
        <v>29.95</v>
      </c>
      <c r="H156" s="24">
        <f t="shared" si="14"/>
        <v>2.9950000000000001</v>
      </c>
      <c r="I156" s="12"/>
      <c r="J156" s="57">
        <f t="shared" si="15"/>
        <v>0</v>
      </c>
      <c r="K156" s="66">
        <f t="shared" si="13"/>
        <v>0</v>
      </c>
      <c r="L156" s="65"/>
    </row>
    <row r="157" spans="2:12" ht="30" customHeight="1" x14ac:dyDescent="0.2">
      <c r="B157" s="16" t="s">
        <v>295</v>
      </c>
      <c r="C157" s="17" t="s">
        <v>296</v>
      </c>
      <c r="D157" s="24">
        <v>495</v>
      </c>
      <c r="E157" s="24">
        <f t="shared" si="12"/>
        <v>49.5</v>
      </c>
      <c r="F157" s="12"/>
      <c r="G157" s="24">
        <v>29.95</v>
      </c>
      <c r="H157" s="24">
        <f t="shared" si="14"/>
        <v>2.9950000000000001</v>
      </c>
      <c r="I157" s="12"/>
      <c r="J157" s="57">
        <f t="shared" si="15"/>
        <v>0</v>
      </c>
      <c r="K157" s="66">
        <f t="shared" si="13"/>
        <v>0</v>
      </c>
      <c r="L157" s="65"/>
    </row>
    <row r="158" spans="2:12" ht="30" customHeight="1" x14ac:dyDescent="0.2">
      <c r="B158" s="16" t="s">
        <v>297</v>
      </c>
      <c r="C158" s="17" t="s">
        <v>298</v>
      </c>
      <c r="D158" s="24">
        <v>495</v>
      </c>
      <c r="E158" s="24">
        <f t="shared" si="12"/>
        <v>49.5</v>
      </c>
      <c r="F158" s="12"/>
      <c r="G158" s="24">
        <v>29.95</v>
      </c>
      <c r="H158" s="24">
        <f t="shared" si="14"/>
        <v>2.9950000000000001</v>
      </c>
      <c r="I158" s="12"/>
      <c r="J158" s="57">
        <f t="shared" si="15"/>
        <v>0</v>
      </c>
      <c r="K158" s="66">
        <f t="shared" si="13"/>
        <v>0</v>
      </c>
      <c r="L158" s="65"/>
    </row>
    <row r="159" spans="2:12" ht="30" customHeight="1" x14ac:dyDescent="0.2">
      <c r="B159" s="16" t="s">
        <v>299</v>
      </c>
      <c r="C159" s="17" t="s">
        <v>300</v>
      </c>
      <c r="D159" s="24">
        <v>495</v>
      </c>
      <c r="E159" s="24">
        <f t="shared" si="12"/>
        <v>49.5</v>
      </c>
      <c r="F159" s="12"/>
      <c r="G159" s="24">
        <v>29.95</v>
      </c>
      <c r="H159" s="24">
        <f t="shared" si="14"/>
        <v>2.9950000000000001</v>
      </c>
      <c r="I159" s="12"/>
      <c r="J159" s="57">
        <f t="shared" si="15"/>
        <v>0</v>
      </c>
      <c r="K159" s="66">
        <f t="shared" si="13"/>
        <v>0</v>
      </c>
      <c r="L159" s="65"/>
    </row>
    <row r="160" spans="2:12" ht="30" customHeight="1" x14ac:dyDescent="0.2">
      <c r="B160" s="16" t="s">
        <v>301</v>
      </c>
      <c r="C160" s="17" t="s">
        <v>302</v>
      </c>
      <c r="D160" s="24">
        <v>495</v>
      </c>
      <c r="E160" s="24">
        <f t="shared" si="12"/>
        <v>49.5</v>
      </c>
      <c r="F160" s="12"/>
      <c r="G160" s="24">
        <v>29.95</v>
      </c>
      <c r="H160" s="24">
        <f t="shared" si="14"/>
        <v>2.9950000000000001</v>
      </c>
      <c r="I160" s="12"/>
      <c r="J160" s="57">
        <f t="shared" si="15"/>
        <v>0</v>
      </c>
      <c r="K160" s="66">
        <f t="shared" si="13"/>
        <v>0</v>
      </c>
      <c r="L160" s="65"/>
    </row>
    <row r="161" spans="2:12" ht="30" customHeight="1" x14ac:dyDescent="0.2">
      <c r="B161" s="16" t="s">
        <v>303</v>
      </c>
      <c r="C161" s="17" t="s">
        <v>304</v>
      </c>
      <c r="D161" s="24">
        <v>495</v>
      </c>
      <c r="E161" s="24">
        <f t="shared" si="12"/>
        <v>49.5</v>
      </c>
      <c r="F161" s="12"/>
      <c r="G161" s="24">
        <v>29.95</v>
      </c>
      <c r="H161" s="24">
        <f t="shared" si="14"/>
        <v>2.9950000000000001</v>
      </c>
      <c r="I161" s="12"/>
      <c r="J161" s="57">
        <f t="shared" si="15"/>
        <v>0</v>
      </c>
      <c r="K161" s="66">
        <f t="shared" si="13"/>
        <v>0</v>
      </c>
      <c r="L161" s="65"/>
    </row>
    <row r="162" spans="2:12" ht="30" customHeight="1" x14ac:dyDescent="0.2">
      <c r="B162" s="16" t="s">
        <v>305</v>
      </c>
      <c r="C162" s="17" t="s">
        <v>306</v>
      </c>
      <c r="D162" s="24">
        <v>495</v>
      </c>
      <c r="E162" s="24">
        <f t="shared" si="12"/>
        <v>49.5</v>
      </c>
      <c r="F162" s="12"/>
      <c r="G162" s="24">
        <v>29.95</v>
      </c>
      <c r="H162" s="24">
        <f t="shared" si="14"/>
        <v>2.9950000000000001</v>
      </c>
      <c r="I162" s="12"/>
      <c r="J162" s="57">
        <f t="shared" si="15"/>
        <v>0</v>
      </c>
      <c r="K162" s="66">
        <f t="shared" si="13"/>
        <v>0</v>
      </c>
      <c r="L162" s="65"/>
    </row>
    <row r="163" spans="2:12" ht="30" customHeight="1" x14ac:dyDescent="0.2">
      <c r="B163" s="16" t="s">
        <v>307</v>
      </c>
      <c r="C163" s="17" t="s">
        <v>308</v>
      </c>
      <c r="D163" s="24">
        <v>495</v>
      </c>
      <c r="E163" s="24">
        <f t="shared" si="12"/>
        <v>49.5</v>
      </c>
      <c r="F163" s="12"/>
      <c r="G163" s="24">
        <v>29.95</v>
      </c>
      <c r="H163" s="24">
        <f t="shared" si="14"/>
        <v>2.9950000000000001</v>
      </c>
      <c r="I163" s="12"/>
      <c r="J163" s="57">
        <f t="shared" si="15"/>
        <v>0</v>
      </c>
      <c r="K163" s="66">
        <f t="shared" si="13"/>
        <v>0</v>
      </c>
      <c r="L163" s="65"/>
    </row>
    <row r="164" spans="2:12" ht="30" customHeight="1" x14ac:dyDescent="0.2">
      <c r="B164" s="16" t="s">
        <v>309</v>
      </c>
      <c r="C164" s="17" t="s">
        <v>310</v>
      </c>
      <c r="D164" s="24">
        <v>495</v>
      </c>
      <c r="E164" s="24">
        <f t="shared" si="12"/>
        <v>49.5</v>
      </c>
      <c r="F164" s="12"/>
      <c r="G164" s="24">
        <v>29.95</v>
      </c>
      <c r="H164" s="24">
        <f t="shared" si="14"/>
        <v>2.9950000000000001</v>
      </c>
      <c r="I164" s="12"/>
      <c r="J164" s="57">
        <f t="shared" si="15"/>
        <v>0</v>
      </c>
      <c r="K164" s="66">
        <f t="shared" si="13"/>
        <v>0</v>
      </c>
      <c r="L164" s="65"/>
    </row>
    <row r="165" spans="2:12" ht="30" customHeight="1" x14ac:dyDescent="0.2">
      <c r="B165" s="16" t="s">
        <v>311</v>
      </c>
      <c r="C165" s="17" t="s">
        <v>302</v>
      </c>
      <c r="D165" s="24">
        <v>495</v>
      </c>
      <c r="E165" s="24">
        <f t="shared" si="12"/>
        <v>49.5</v>
      </c>
      <c r="F165" s="12"/>
      <c r="G165" s="24">
        <v>29.95</v>
      </c>
      <c r="H165" s="24">
        <f t="shared" si="14"/>
        <v>2.9950000000000001</v>
      </c>
      <c r="I165" s="12"/>
      <c r="J165" s="57">
        <f t="shared" si="15"/>
        <v>0</v>
      </c>
      <c r="K165" s="66">
        <f t="shared" si="13"/>
        <v>0</v>
      </c>
      <c r="L165" s="65"/>
    </row>
    <row r="166" spans="2:12" ht="30" customHeight="1" x14ac:dyDescent="0.2">
      <c r="B166" s="16" t="s">
        <v>312</v>
      </c>
      <c r="C166" s="17" t="s">
        <v>304</v>
      </c>
      <c r="D166" s="24">
        <v>495</v>
      </c>
      <c r="E166" s="24">
        <f t="shared" si="12"/>
        <v>49.5</v>
      </c>
      <c r="F166" s="12"/>
      <c r="G166" s="24">
        <v>29.95</v>
      </c>
      <c r="H166" s="24">
        <f t="shared" si="14"/>
        <v>2.9950000000000001</v>
      </c>
      <c r="I166" s="12"/>
      <c r="J166" s="57">
        <f t="shared" si="15"/>
        <v>0</v>
      </c>
      <c r="K166" s="66">
        <f t="shared" si="13"/>
        <v>0</v>
      </c>
      <c r="L166" s="65"/>
    </row>
    <row r="167" spans="2:12" ht="30" customHeight="1" x14ac:dyDescent="0.2">
      <c r="B167" s="16" t="s">
        <v>313</v>
      </c>
      <c r="C167" s="17" t="s">
        <v>306</v>
      </c>
      <c r="D167" s="24">
        <v>495</v>
      </c>
      <c r="E167" s="24">
        <f t="shared" si="12"/>
        <v>49.5</v>
      </c>
      <c r="F167" s="12"/>
      <c r="G167" s="24">
        <v>29.95</v>
      </c>
      <c r="H167" s="24">
        <f t="shared" si="14"/>
        <v>2.9950000000000001</v>
      </c>
      <c r="I167" s="12"/>
      <c r="J167" s="57">
        <f t="shared" si="15"/>
        <v>0</v>
      </c>
      <c r="K167" s="66">
        <f t="shared" si="13"/>
        <v>0</v>
      </c>
      <c r="L167" s="65"/>
    </row>
    <row r="168" spans="2:12" ht="30" customHeight="1" x14ac:dyDescent="0.2">
      <c r="B168" s="16" t="s">
        <v>314</v>
      </c>
      <c r="C168" s="17" t="s">
        <v>315</v>
      </c>
      <c r="D168" s="24">
        <v>495</v>
      </c>
      <c r="E168" s="24">
        <f t="shared" si="12"/>
        <v>49.5</v>
      </c>
      <c r="F168" s="12"/>
      <c r="G168" s="24">
        <v>29.95</v>
      </c>
      <c r="H168" s="24">
        <f t="shared" si="14"/>
        <v>2.9950000000000001</v>
      </c>
      <c r="I168" s="12"/>
      <c r="J168" s="57">
        <f t="shared" si="15"/>
        <v>0</v>
      </c>
      <c r="K168" s="66">
        <f t="shared" si="13"/>
        <v>0</v>
      </c>
      <c r="L168" s="65"/>
    </row>
    <row r="169" spans="2:12" ht="30" customHeight="1" x14ac:dyDescent="0.2">
      <c r="B169" s="16" t="s">
        <v>316</v>
      </c>
      <c r="C169" s="17" t="s">
        <v>317</v>
      </c>
      <c r="D169" s="24">
        <v>495</v>
      </c>
      <c r="E169" s="24">
        <f t="shared" si="12"/>
        <v>49.5</v>
      </c>
      <c r="F169" s="12"/>
      <c r="G169" s="24">
        <v>29.95</v>
      </c>
      <c r="H169" s="24">
        <f t="shared" si="14"/>
        <v>2.9950000000000001</v>
      </c>
      <c r="I169" s="12"/>
      <c r="J169" s="57">
        <f t="shared" si="15"/>
        <v>0</v>
      </c>
      <c r="K169" s="66">
        <f t="shared" si="13"/>
        <v>0</v>
      </c>
      <c r="L169" s="65"/>
    </row>
    <row r="170" spans="2:12" ht="30" customHeight="1" x14ac:dyDescent="0.2">
      <c r="B170" s="16" t="s">
        <v>318</v>
      </c>
      <c r="C170" s="17" t="s">
        <v>315</v>
      </c>
      <c r="D170" s="24">
        <v>495</v>
      </c>
      <c r="E170" s="24">
        <f t="shared" si="12"/>
        <v>49.5</v>
      </c>
      <c r="F170" s="12"/>
      <c r="G170" s="24">
        <v>29.95</v>
      </c>
      <c r="H170" s="24">
        <f t="shared" si="14"/>
        <v>2.9950000000000001</v>
      </c>
      <c r="I170" s="12"/>
      <c r="J170" s="57">
        <f t="shared" si="15"/>
        <v>0</v>
      </c>
      <c r="K170" s="66">
        <f t="shared" si="13"/>
        <v>0</v>
      </c>
      <c r="L170" s="65"/>
    </row>
    <row r="171" spans="2:12" ht="30" customHeight="1" x14ac:dyDescent="0.2">
      <c r="B171" s="16" t="s">
        <v>319</v>
      </c>
      <c r="C171" s="17" t="s">
        <v>320</v>
      </c>
      <c r="D171" s="24">
        <v>495</v>
      </c>
      <c r="E171" s="24">
        <f t="shared" si="12"/>
        <v>49.5</v>
      </c>
      <c r="F171" s="12"/>
      <c r="G171" s="24">
        <v>29.95</v>
      </c>
      <c r="H171" s="24">
        <f t="shared" si="14"/>
        <v>2.9950000000000001</v>
      </c>
      <c r="I171" s="12"/>
      <c r="J171" s="57">
        <f t="shared" si="15"/>
        <v>0</v>
      </c>
      <c r="K171" s="66">
        <f t="shared" si="13"/>
        <v>0</v>
      </c>
      <c r="L171" s="65"/>
    </row>
    <row r="172" spans="2:12" ht="30" customHeight="1" x14ac:dyDescent="0.2">
      <c r="B172" s="16" t="s">
        <v>321</v>
      </c>
      <c r="C172" s="17" t="s">
        <v>317</v>
      </c>
      <c r="D172" s="24">
        <v>495</v>
      </c>
      <c r="E172" s="24">
        <f t="shared" ref="E172:E190" si="16">D172*0.1</f>
        <v>49.5</v>
      </c>
      <c r="F172" s="12"/>
      <c r="G172" s="24">
        <v>29.95</v>
      </c>
      <c r="H172" s="24">
        <f t="shared" si="14"/>
        <v>2.9950000000000001</v>
      </c>
      <c r="I172" s="12"/>
      <c r="J172" s="57">
        <f t="shared" si="15"/>
        <v>0</v>
      </c>
      <c r="K172" s="66">
        <f t="shared" ref="K172:K190" si="17">SUM(D172+E172)*F172</f>
        <v>0</v>
      </c>
      <c r="L172" s="65"/>
    </row>
    <row r="173" spans="2:12" ht="30" customHeight="1" x14ac:dyDescent="0.2">
      <c r="B173" s="16" t="s">
        <v>322</v>
      </c>
      <c r="C173" s="17" t="s">
        <v>323</v>
      </c>
      <c r="D173" s="24">
        <v>495</v>
      </c>
      <c r="E173" s="24">
        <f t="shared" si="16"/>
        <v>49.5</v>
      </c>
      <c r="F173" s="12"/>
      <c r="G173" s="24">
        <v>29.95</v>
      </c>
      <c r="H173" s="24">
        <f t="shared" si="14"/>
        <v>2.9950000000000001</v>
      </c>
      <c r="I173" s="12"/>
      <c r="J173" s="57">
        <f t="shared" si="15"/>
        <v>0</v>
      </c>
      <c r="K173" s="66">
        <f t="shared" si="17"/>
        <v>0</v>
      </c>
      <c r="L173" s="65"/>
    </row>
    <row r="174" spans="2:12" ht="30" customHeight="1" x14ac:dyDescent="0.2">
      <c r="B174" s="16" t="s">
        <v>324</v>
      </c>
      <c r="C174" s="17" t="s">
        <v>325</v>
      </c>
      <c r="D174" s="24">
        <v>495</v>
      </c>
      <c r="E174" s="24">
        <f t="shared" si="16"/>
        <v>49.5</v>
      </c>
      <c r="F174" s="12"/>
      <c r="G174" s="24">
        <v>29.95</v>
      </c>
      <c r="H174" s="24">
        <f t="shared" si="14"/>
        <v>2.9950000000000001</v>
      </c>
      <c r="I174" s="12"/>
      <c r="J174" s="57">
        <f t="shared" si="15"/>
        <v>0</v>
      </c>
      <c r="K174" s="66">
        <f t="shared" si="17"/>
        <v>0</v>
      </c>
      <c r="L174" s="65"/>
    </row>
    <row r="175" spans="2:12" ht="30" customHeight="1" x14ac:dyDescent="0.2">
      <c r="B175" s="16" t="s">
        <v>326</v>
      </c>
      <c r="C175" s="17" t="s">
        <v>327</v>
      </c>
      <c r="D175" s="24">
        <v>495</v>
      </c>
      <c r="E175" s="24">
        <f t="shared" si="16"/>
        <v>49.5</v>
      </c>
      <c r="F175" s="12"/>
      <c r="G175" s="24">
        <v>29.95</v>
      </c>
      <c r="H175" s="24">
        <f t="shared" si="14"/>
        <v>2.9950000000000001</v>
      </c>
      <c r="I175" s="12"/>
      <c r="J175" s="57">
        <f t="shared" si="15"/>
        <v>0</v>
      </c>
      <c r="K175" s="66">
        <f t="shared" si="17"/>
        <v>0</v>
      </c>
      <c r="L175" s="65"/>
    </row>
    <row r="176" spans="2:12" ht="30" customHeight="1" x14ac:dyDescent="0.2">
      <c r="B176" s="16" t="s">
        <v>328</v>
      </c>
      <c r="C176" s="17" t="s">
        <v>329</v>
      </c>
      <c r="D176" s="24">
        <v>495</v>
      </c>
      <c r="E176" s="24">
        <f t="shared" si="16"/>
        <v>49.5</v>
      </c>
      <c r="F176" s="12"/>
      <c r="G176" s="24">
        <v>29.95</v>
      </c>
      <c r="H176" s="24">
        <f t="shared" si="14"/>
        <v>2.9950000000000001</v>
      </c>
      <c r="I176" s="12"/>
      <c r="J176" s="57">
        <f t="shared" si="15"/>
        <v>0</v>
      </c>
      <c r="K176" s="66">
        <f t="shared" si="17"/>
        <v>0</v>
      </c>
      <c r="L176" s="65"/>
    </row>
    <row r="177" spans="2:12" ht="30" customHeight="1" x14ac:dyDescent="0.2">
      <c r="B177" s="16" t="s">
        <v>330</v>
      </c>
      <c r="C177" s="17" t="s">
        <v>331</v>
      </c>
      <c r="D177" s="24">
        <v>495</v>
      </c>
      <c r="E177" s="24">
        <f t="shared" si="16"/>
        <v>49.5</v>
      </c>
      <c r="F177" s="12"/>
      <c r="G177" s="24">
        <v>29.95</v>
      </c>
      <c r="H177" s="24">
        <f t="shared" si="14"/>
        <v>2.9950000000000001</v>
      </c>
      <c r="I177" s="12"/>
      <c r="J177" s="57">
        <f t="shared" si="15"/>
        <v>0</v>
      </c>
      <c r="K177" s="66">
        <f t="shared" si="17"/>
        <v>0</v>
      </c>
      <c r="L177" s="65"/>
    </row>
    <row r="178" spans="2:12" ht="30" customHeight="1" x14ac:dyDescent="0.2">
      <c r="B178" s="16" t="s">
        <v>332</v>
      </c>
      <c r="C178" s="17" t="s">
        <v>333</v>
      </c>
      <c r="D178" s="24">
        <v>495</v>
      </c>
      <c r="E178" s="24">
        <f t="shared" si="16"/>
        <v>49.5</v>
      </c>
      <c r="F178" s="12"/>
      <c r="G178" s="24">
        <v>29.95</v>
      </c>
      <c r="H178" s="24">
        <f t="shared" si="14"/>
        <v>2.9950000000000001</v>
      </c>
      <c r="I178" s="12"/>
      <c r="J178" s="57">
        <f t="shared" si="15"/>
        <v>0</v>
      </c>
      <c r="K178" s="66">
        <f t="shared" si="17"/>
        <v>0</v>
      </c>
      <c r="L178" s="65"/>
    </row>
    <row r="179" spans="2:12" ht="30" customHeight="1" x14ac:dyDescent="0.2">
      <c r="B179" s="16" t="s">
        <v>334</v>
      </c>
      <c r="C179" s="17" t="s">
        <v>331</v>
      </c>
      <c r="D179" s="24">
        <v>495</v>
      </c>
      <c r="E179" s="24">
        <f t="shared" si="16"/>
        <v>49.5</v>
      </c>
      <c r="F179" s="12"/>
      <c r="G179" s="24">
        <v>29.95</v>
      </c>
      <c r="H179" s="24">
        <f t="shared" si="14"/>
        <v>2.9950000000000001</v>
      </c>
      <c r="I179" s="12"/>
      <c r="J179" s="57">
        <f t="shared" si="15"/>
        <v>0</v>
      </c>
      <c r="K179" s="66">
        <f t="shared" si="17"/>
        <v>0</v>
      </c>
      <c r="L179" s="65"/>
    </row>
    <row r="180" spans="2:12" ht="30" customHeight="1" x14ac:dyDescent="0.2">
      <c r="B180" s="16" t="s">
        <v>335</v>
      </c>
      <c r="C180" s="17" t="s">
        <v>336</v>
      </c>
      <c r="D180" s="24">
        <v>495</v>
      </c>
      <c r="E180" s="24">
        <f t="shared" si="16"/>
        <v>49.5</v>
      </c>
      <c r="F180" s="12"/>
      <c r="G180" s="24">
        <v>29.95</v>
      </c>
      <c r="H180" s="24">
        <f t="shared" si="14"/>
        <v>2.9950000000000001</v>
      </c>
      <c r="I180" s="12"/>
      <c r="J180" s="57">
        <f t="shared" si="15"/>
        <v>0</v>
      </c>
      <c r="K180" s="66">
        <f t="shared" si="17"/>
        <v>0</v>
      </c>
      <c r="L180" s="65"/>
    </row>
    <row r="181" spans="2:12" ht="30" customHeight="1" x14ac:dyDescent="0.2">
      <c r="B181" s="16" t="s">
        <v>337</v>
      </c>
      <c r="C181" s="17" t="s">
        <v>338</v>
      </c>
      <c r="D181" s="24">
        <v>495</v>
      </c>
      <c r="E181" s="24">
        <f t="shared" si="16"/>
        <v>49.5</v>
      </c>
      <c r="F181" s="12"/>
      <c r="G181" s="24">
        <v>29.95</v>
      </c>
      <c r="H181" s="24">
        <f t="shared" si="14"/>
        <v>2.9950000000000001</v>
      </c>
      <c r="I181" s="12"/>
      <c r="J181" s="57">
        <f t="shared" si="15"/>
        <v>0</v>
      </c>
      <c r="K181" s="66">
        <f t="shared" si="17"/>
        <v>0</v>
      </c>
      <c r="L181" s="65"/>
    </row>
    <row r="182" spans="2:12" ht="30" customHeight="1" x14ac:dyDescent="0.2">
      <c r="B182" s="16" t="s">
        <v>339</v>
      </c>
      <c r="C182" s="17" t="s">
        <v>340</v>
      </c>
      <c r="D182" s="24">
        <v>495</v>
      </c>
      <c r="E182" s="24">
        <f t="shared" si="16"/>
        <v>49.5</v>
      </c>
      <c r="F182" s="12"/>
      <c r="G182" s="24">
        <v>29.95</v>
      </c>
      <c r="H182" s="24">
        <f t="shared" si="14"/>
        <v>2.9950000000000001</v>
      </c>
      <c r="I182" s="12"/>
      <c r="J182" s="57">
        <f t="shared" si="15"/>
        <v>0</v>
      </c>
      <c r="K182" s="66">
        <f t="shared" si="17"/>
        <v>0</v>
      </c>
      <c r="L182" s="65"/>
    </row>
    <row r="183" spans="2:12" ht="30" customHeight="1" x14ac:dyDescent="0.2">
      <c r="B183" s="16" t="s">
        <v>341</v>
      </c>
      <c r="C183" s="17" t="s">
        <v>342</v>
      </c>
      <c r="D183" s="24">
        <v>495</v>
      </c>
      <c r="E183" s="24">
        <f t="shared" si="16"/>
        <v>49.5</v>
      </c>
      <c r="F183" s="12"/>
      <c r="G183" s="24">
        <v>29.95</v>
      </c>
      <c r="H183" s="24">
        <f t="shared" si="14"/>
        <v>2.9950000000000001</v>
      </c>
      <c r="I183" s="12"/>
      <c r="J183" s="57">
        <f t="shared" si="15"/>
        <v>0</v>
      </c>
      <c r="K183" s="66">
        <f t="shared" si="17"/>
        <v>0</v>
      </c>
      <c r="L183" s="65"/>
    </row>
    <row r="184" spans="2:12" ht="30" customHeight="1" x14ac:dyDescent="0.2">
      <c r="B184" s="13" t="s">
        <v>343</v>
      </c>
      <c r="C184" s="14" t="s">
        <v>344</v>
      </c>
      <c r="D184" s="24">
        <v>495</v>
      </c>
      <c r="E184" s="24">
        <f t="shared" si="16"/>
        <v>49.5</v>
      </c>
      <c r="F184" s="12"/>
      <c r="G184" s="24">
        <v>29.95</v>
      </c>
      <c r="H184" s="24">
        <f t="shared" si="14"/>
        <v>2.9950000000000001</v>
      </c>
      <c r="I184" s="12"/>
      <c r="J184" s="57">
        <f t="shared" si="15"/>
        <v>0</v>
      </c>
      <c r="K184" s="66">
        <f t="shared" si="17"/>
        <v>0</v>
      </c>
      <c r="L184" s="65"/>
    </row>
    <row r="185" spans="2:12" ht="30" customHeight="1" x14ac:dyDescent="0.2">
      <c r="B185" s="16" t="s">
        <v>345</v>
      </c>
      <c r="C185" s="17" t="s">
        <v>346</v>
      </c>
      <c r="D185" s="24">
        <v>495</v>
      </c>
      <c r="E185" s="24">
        <f t="shared" si="16"/>
        <v>49.5</v>
      </c>
      <c r="F185" s="12"/>
      <c r="G185" s="24">
        <v>29.95</v>
      </c>
      <c r="H185" s="24">
        <f t="shared" si="14"/>
        <v>2.9950000000000001</v>
      </c>
      <c r="I185" s="12"/>
      <c r="J185" s="57">
        <f t="shared" si="15"/>
        <v>0</v>
      </c>
      <c r="K185" s="66">
        <f t="shared" si="17"/>
        <v>0</v>
      </c>
      <c r="L185" s="65"/>
    </row>
    <row r="186" spans="2:12" ht="30" customHeight="1" x14ac:dyDescent="0.2">
      <c r="B186" s="16" t="s">
        <v>347</v>
      </c>
      <c r="C186" s="17" t="s">
        <v>348</v>
      </c>
      <c r="D186" s="24">
        <v>495</v>
      </c>
      <c r="E186" s="24">
        <f t="shared" si="16"/>
        <v>49.5</v>
      </c>
      <c r="F186" s="12"/>
      <c r="G186" s="24">
        <v>29.95</v>
      </c>
      <c r="H186" s="24">
        <f t="shared" si="14"/>
        <v>2.9950000000000001</v>
      </c>
      <c r="I186" s="12"/>
      <c r="J186" s="57">
        <f t="shared" si="15"/>
        <v>0</v>
      </c>
      <c r="K186" s="66">
        <f t="shared" si="17"/>
        <v>0</v>
      </c>
      <c r="L186" s="65"/>
    </row>
    <row r="187" spans="2:12" ht="30" customHeight="1" x14ac:dyDescent="0.2">
      <c r="B187" s="16" t="s">
        <v>353</v>
      </c>
      <c r="C187" s="17" t="s">
        <v>349</v>
      </c>
      <c r="D187" s="24">
        <v>495</v>
      </c>
      <c r="E187" s="24">
        <f t="shared" si="16"/>
        <v>49.5</v>
      </c>
      <c r="F187" s="12"/>
      <c r="G187" s="24">
        <v>29.95</v>
      </c>
      <c r="H187" s="24">
        <f t="shared" si="14"/>
        <v>2.9950000000000001</v>
      </c>
      <c r="I187" s="12"/>
      <c r="J187" s="57">
        <f t="shared" si="15"/>
        <v>0</v>
      </c>
      <c r="K187" s="66">
        <f t="shared" si="17"/>
        <v>0</v>
      </c>
      <c r="L187" s="65"/>
    </row>
    <row r="188" spans="2:12" ht="30" customHeight="1" x14ac:dyDescent="0.2">
      <c r="B188" s="16" t="s">
        <v>354</v>
      </c>
      <c r="C188" s="17" t="s">
        <v>350</v>
      </c>
      <c r="D188" s="24">
        <v>495</v>
      </c>
      <c r="E188" s="24">
        <f t="shared" si="16"/>
        <v>49.5</v>
      </c>
      <c r="F188" s="12"/>
      <c r="G188" s="24">
        <v>29.95</v>
      </c>
      <c r="H188" s="24">
        <f t="shared" si="14"/>
        <v>2.9950000000000001</v>
      </c>
      <c r="I188" s="12"/>
      <c r="J188" s="57">
        <f t="shared" si="15"/>
        <v>0</v>
      </c>
      <c r="K188" s="66">
        <f t="shared" si="17"/>
        <v>0</v>
      </c>
      <c r="L188" s="65"/>
    </row>
    <row r="189" spans="2:12" ht="30" customHeight="1" x14ac:dyDescent="0.2">
      <c r="B189" s="16" t="s">
        <v>355</v>
      </c>
      <c r="C189" s="17" t="s">
        <v>351</v>
      </c>
      <c r="D189" s="24">
        <v>495</v>
      </c>
      <c r="E189" s="24">
        <f t="shared" si="16"/>
        <v>49.5</v>
      </c>
      <c r="F189" s="12"/>
      <c r="G189" s="24">
        <v>29.95</v>
      </c>
      <c r="H189" s="24">
        <f t="shared" si="14"/>
        <v>2.9950000000000001</v>
      </c>
      <c r="I189" s="12"/>
      <c r="J189" s="57">
        <f>SUM((D189+E189)*F189)+(G189+H189)*I189</f>
        <v>0</v>
      </c>
      <c r="K189" s="66">
        <f t="shared" si="17"/>
        <v>0</v>
      </c>
      <c r="L189" s="65"/>
    </row>
    <row r="190" spans="2:12" ht="30" customHeight="1" thickBot="1" x14ac:dyDescent="0.25">
      <c r="B190" s="18" t="s">
        <v>356</v>
      </c>
      <c r="C190" s="19" t="s">
        <v>352</v>
      </c>
      <c r="D190" s="25">
        <v>495</v>
      </c>
      <c r="E190" s="25">
        <f t="shared" si="16"/>
        <v>49.5</v>
      </c>
      <c r="F190" s="53"/>
      <c r="G190" s="24">
        <v>29.95</v>
      </c>
      <c r="H190" s="24">
        <f t="shared" si="14"/>
        <v>2.9950000000000001</v>
      </c>
      <c r="I190" s="12"/>
      <c r="J190" s="57">
        <f t="shared" si="15"/>
        <v>0</v>
      </c>
      <c r="K190" s="66">
        <f t="shared" si="17"/>
        <v>0</v>
      </c>
      <c r="L190" s="65"/>
    </row>
    <row r="191" spans="2:12" ht="30" customHeight="1" x14ac:dyDescent="0.2">
      <c r="B191" s="30"/>
      <c r="C191" s="61" t="s">
        <v>384</v>
      </c>
      <c r="D191" s="27" t="s">
        <v>4</v>
      </c>
      <c r="E191" s="26" cm="1">
        <f t="array" ref="E191">SUM((E12:E190)*(F12:F190))</f>
        <v>0</v>
      </c>
      <c r="F191" s="26"/>
      <c r="G191" s="26"/>
      <c r="H191" s="26" cm="1">
        <f t="array" ref="H191">SUM((H12:H190)*(I12:I190))</f>
        <v>0</v>
      </c>
      <c r="I191" s="23"/>
      <c r="J191" s="56">
        <f>SUM(E191+H191)</f>
        <v>0</v>
      </c>
      <c r="K191" s="66"/>
      <c r="L191" s="65"/>
    </row>
    <row r="192" spans="2:12" ht="30" customHeight="1" x14ac:dyDescent="0.2">
      <c r="B192" s="31"/>
      <c r="C192" s="59" t="s">
        <v>385</v>
      </c>
      <c r="D192" s="28" t="s">
        <v>364</v>
      </c>
      <c r="E192" s="15"/>
      <c r="F192" s="15">
        <f t="shared" ref="F192" si="18">SUBTOTAL(109,F10:F190)</f>
        <v>0</v>
      </c>
      <c r="G192" s="15"/>
      <c r="H192" s="15"/>
      <c r="I192" s="15">
        <f>SUBTOTAL(109,I10:I190)</f>
        <v>0</v>
      </c>
      <c r="J192" s="62">
        <f>SUM(J10:J190)-J191</f>
        <v>0</v>
      </c>
      <c r="K192" s="66">
        <f>SUM(K12:K190)-K191</f>
        <v>0</v>
      </c>
      <c r="L192" s="65"/>
    </row>
    <row r="193" spans="2:12" ht="30" customHeight="1" x14ac:dyDescent="0.2">
      <c r="B193" s="32"/>
      <c r="C193" s="60" t="s">
        <v>386</v>
      </c>
      <c r="D193" s="29" t="s">
        <v>383</v>
      </c>
      <c r="E193" s="29"/>
      <c r="F193" s="29"/>
      <c r="G193" s="27">
        <f>SUM(K192)</f>
        <v>0</v>
      </c>
      <c r="H193" s="58">
        <v>0.65</v>
      </c>
      <c r="I193" s="15"/>
      <c r="J193" s="63">
        <f>SUM(G193*0.65)</f>
        <v>0</v>
      </c>
      <c r="K193" s="66"/>
      <c r="L193" s="65"/>
    </row>
    <row r="194" spans="2:12" ht="30" customHeight="1" x14ac:dyDescent="0.2">
      <c r="B194" s="31"/>
      <c r="C194" s="60" t="s">
        <v>387</v>
      </c>
      <c r="D194" s="28" t="s">
        <v>363</v>
      </c>
      <c r="E194" s="28"/>
      <c r="F194" s="15">
        <f t="shared" ref="F194" si="19">SUBTOTAL(109,F12:F190)</f>
        <v>0</v>
      </c>
      <c r="G194" s="15"/>
      <c r="H194" s="15"/>
      <c r="I194" s="15">
        <f>SUBTOTAL(109,I12:I190)</f>
        <v>0</v>
      </c>
      <c r="J194" s="62">
        <f>SUM(J191+J192-J193)</f>
        <v>0</v>
      </c>
      <c r="K194" s="66"/>
      <c r="L194" s="65"/>
    </row>
    <row r="195" spans="2:12" ht="30" customHeight="1" thickBot="1" x14ac:dyDescent="0.25">
      <c r="B195" s="81" t="s">
        <v>377</v>
      </c>
      <c r="C195" s="82"/>
      <c r="D195" s="82"/>
      <c r="E195" s="82"/>
      <c r="F195" s="82"/>
      <c r="G195" s="82"/>
      <c r="H195" s="82"/>
      <c r="I195" s="82"/>
      <c r="J195" s="82"/>
    </row>
    <row r="196" spans="2:12" ht="30" customHeight="1" thickBot="1" x14ac:dyDescent="0.3">
      <c r="B196" s="34" t="s">
        <v>367</v>
      </c>
      <c r="C196" s="35"/>
      <c r="D196" s="36" t="s">
        <v>372</v>
      </c>
      <c r="E196" s="54"/>
      <c r="F196" s="54"/>
      <c r="G196" s="55"/>
      <c r="H196" s="37"/>
      <c r="I196" s="38"/>
      <c r="J196" s="33"/>
    </row>
    <row r="197" spans="2:12" ht="30" customHeight="1" x14ac:dyDescent="0.2">
      <c r="B197" s="39" t="s">
        <v>366</v>
      </c>
      <c r="C197" s="40"/>
      <c r="D197" s="41" t="s">
        <v>368</v>
      </c>
      <c r="E197" s="42"/>
      <c r="F197" s="42"/>
      <c r="G197" s="42"/>
      <c r="H197" s="42"/>
      <c r="I197" s="42"/>
      <c r="J197" s="43"/>
    </row>
    <row r="198" spans="2:12" ht="30" customHeight="1" x14ac:dyDescent="0.2">
      <c r="B198" s="39" t="s">
        <v>365</v>
      </c>
      <c r="C198" s="40"/>
      <c r="D198" s="85" t="s">
        <v>375</v>
      </c>
      <c r="E198" s="86"/>
      <c r="F198" s="86"/>
      <c r="G198" s="86"/>
      <c r="H198" s="84"/>
      <c r="I198" s="40"/>
      <c r="J198" s="43"/>
    </row>
    <row r="199" spans="2:12" ht="30" customHeight="1" x14ac:dyDescent="0.2">
      <c r="B199" s="39" t="s">
        <v>373</v>
      </c>
      <c r="C199" s="40"/>
      <c r="D199" s="44" t="s">
        <v>369</v>
      </c>
      <c r="E199" s="45"/>
      <c r="F199" s="45"/>
      <c r="G199" s="45"/>
      <c r="H199" s="83" t="s">
        <v>374</v>
      </c>
      <c r="I199" s="84"/>
      <c r="J199" s="46"/>
    </row>
    <row r="200" spans="2:12" ht="30" customHeight="1" x14ac:dyDescent="0.2">
      <c r="B200" s="47" t="s">
        <v>370</v>
      </c>
      <c r="C200" s="40"/>
      <c r="D200" s="44" t="s">
        <v>371</v>
      </c>
      <c r="E200" s="45"/>
      <c r="F200" s="45"/>
      <c r="G200" s="45"/>
      <c r="H200" s="45"/>
      <c r="I200" s="45"/>
      <c r="J200" s="46"/>
    </row>
    <row r="201" spans="2:12" ht="30" customHeight="1" x14ac:dyDescent="0.25">
      <c r="B201" s="48" t="s">
        <v>376</v>
      </c>
      <c r="C201" s="49"/>
      <c r="D201" s="49"/>
      <c r="E201" s="49"/>
      <c r="F201" s="49"/>
      <c r="G201" s="49"/>
      <c r="H201" s="49"/>
      <c r="I201" s="49"/>
      <c r="J201" s="49"/>
    </row>
    <row r="202" spans="2:12" ht="30" customHeight="1" x14ac:dyDescent="0.2">
      <c r="B202" s="39" t="s">
        <v>366</v>
      </c>
      <c r="C202" s="40"/>
      <c r="D202" s="41" t="s">
        <v>368</v>
      </c>
      <c r="E202" s="50"/>
      <c r="F202" s="50"/>
      <c r="G202" s="50"/>
      <c r="H202" s="50"/>
      <c r="I202" s="50"/>
      <c r="J202" s="43"/>
    </row>
    <row r="203" spans="2:12" ht="30" customHeight="1" x14ac:dyDescent="0.2">
      <c r="B203" s="39" t="s">
        <v>365</v>
      </c>
      <c r="C203" s="40"/>
      <c r="D203" s="85" t="s">
        <v>375</v>
      </c>
      <c r="E203" s="86"/>
      <c r="F203" s="86"/>
      <c r="G203" s="86"/>
      <c r="H203" s="84"/>
      <c r="I203" s="40"/>
      <c r="J203" s="43"/>
    </row>
    <row r="204" spans="2:12" ht="30" customHeight="1" x14ac:dyDescent="0.2">
      <c r="B204" s="39" t="s">
        <v>373</v>
      </c>
      <c r="C204" s="40"/>
      <c r="D204" s="44" t="s">
        <v>369</v>
      </c>
      <c r="E204" s="45"/>
      <c r="F204" s="45"/>
      <c r="G204" s="45"/>
      <c r="H204" s="83" t="s">
        <v>374</v>
      </c>
      <c r="I204" s="84"/>
      <c r="J204" s="46"/>
    </row>
    <row r="205" spans="2:12" ht="30" customHeight="1" x14ac:dyDescent="0.2">
      <c r="B205" s="47" t="s">
        <v>370</v>
      </c>
      <c r="C205" s="40"/>
      <c r="D205" s="44" t="s">
        <v>371</v>
      </c>
      <c r="E205" s="45"/>
      <c r="F205" s="45"/>
      <c r="G205" s="45"/>
      <c r="H205" s="45"/>
      <c r="I205" s="45"/>
      <c r="J205" s="46"/>
    </row>
  </sheetData>
  <mergeCells count="14">
    <mergeCell ref="B195:J195"/>
    <mergeCell ref="H199:I199"/>
    <mergeCell ref="D198:H198"/>
    <mergeCell ref="D203:H203"/>
    <mergeCell ref="H204:I204"/>
    <mergeCell ref="D10:F10"/>
    <mergeCell ref="G10:I10"/>
    <mergeCell ref="B1:H1"/>
    <mergeCell ref="B2:H2"/>
    <mergeCell ref="B3:H3"/>
    <mergeCell ref="B5:H5"/>
    <mergeCell ref="B9:D9"/>
    <mergeCell ref="B7:H7"/>
    <mergeCell ref="B8:I8"/>
  </mergeCells>
  <phoneticPr fontId="1" type="noConversion"/>
  <dataValidations count="20">
    <dataValidation allowBlank="1" showErrorMessage="1" sqref="A4:B4 B6:H6" xr:uid="{00000000-0002-0000-0000-000000000000}"/>
    <dataValidation allowBlank="1" showInputMessage="1" showErrorMessage="1" prompt="Enter Company Phone and Fax number in this cell" sqref="B2" xr:uid="{00000000-0002-0000-0000-000001000000}"/>
    <dataValidation allowBlank="1" showInputMessage="1" showErrorMessage="1" prompt="Enter Product Number in this column under this heading. Use heading filters to find specific entries" sqref="B10:B11" xr:uid="{00000000-0002-0000-0000-000003000000}"/>
    <dataValidation allowBlank="1" showInputMessage="1" showErrorMessage="1" prompt="Enter Name in this column under this heading" sqref="C10:C11" xr:uid="{00000000-0002-0000-0000-000004000000}"/>
    <dataValidation allowBlank="1" showInputMessage="1" showErrorMessage="1" prompt="Enter Retail Price per Unit in this column under this heading" sqref="D11:G11" xr:uid="{00000000-0002-0000-0000-000006000000}"/>
    <dataValidation allowBlank="1" showInputMessage="1" showErrorMessage="1" prompt="Enter Company Name, Address, City, State, and Zip Code in this cell" sqref="B1" xr:uid="{00000000-0002-0000-0000-000008000000}"/>
    <dataValidation allowBlank="1" showInputMessage="1" showErrorMessage="1" prompt="Enter company Website address in this cell" sqref="B3" xr:uid="{00000000-0002-0000-0000-000009000000}"/>
    <dataValidation allowBlank="1" showInputMessage="1" showErrorMessage="1" promptTitle="Product Price List" prompt="Create a Product Price List in this worksheet. Enter company details in this row, starting in cell B1." sqref="A1" xr:uid="{C94FE115-05CA-4AB5-9FB9-B323311D5F39}"/>
    <dataValidation allowBlank="1" showInputMessage="1" showErrorMessage="1" prompt="Title of this worksheet is in this cell" sqref="B5:H5" xr:uid="{00000000-0002-0000-0000-00000A000000}"/>
    <dataValidation allowBlank="1" showInputMessage="1" showErrorMessage="1" prompt="Append phone number in this cell" sqref="B7:H7" xr:uid="{00000000-0002-0000-0000-00000B000000}"/>
    <dataValidation allowBlank="1" showInputMessage="1" showErrorMessage="1" prompt="Enter Last Updated date in cell at right and product details in the table below" sqref="B9:C9 D9:D10 E9:G9" xr:uid="{00000000-0002-0000-0000-00000C000000}"/>
    <dataValidation allowBlank="1" showInputMessage="1" showErrorMessage="1" prompt="Enter bulk pricing information within this cell" sqref="B8:H8" xr:uid="{00000000-0002-0000-0000-00000D000000}"/>
    <dataValidation allowBlank="1" showInputMessage="1" showErrorMessage="1" prompt="Enter Bulk Price per Unit in this column under this heading" sqref="H11" xr:uid="{00000000-0002-0000-0000-000007000000}"/>
    <dataValidation allowBlank="1" showInputMessage="1" showErrorMessage="1" prompt="Enter Bill To: Phone Number in this cell" sqref="B200 B205" xr:uid="{503AC297-85B9-4BFC-AE97-C255BC6D4D29}"/>
    <dataValidation allowBlank="1" showInputMessage="1" showErrorMessage="1" prompt="Enter Bill To: City, State, and Zip Code in this cell" sqref="B199 B204" xr:uid="{C2DCAE0B-317D-47C7-967E-AF7B279A00F6}"/>
    <dataValidation allowBlank="1" showInputMessage="1" showErrorMessage="1" prompt="Enter Bill To: Street Address in this cell" sqref="B198 B203" xr:uid="{79E096BC-A4A8-4A0C-A6D9-3522233BE671}"/>
    <dataValidation allowBlank="1" showInputMessage="1" showErrorMessage="1" prompt="Enter Bill To: Company Name in this cell" sqref="B197 B202" xr:uid="{431A2F2B-AE04-47F8-94D4-F62D825E3FC9}"/>
    <dataValidation allowBlank="1" showInputMessage="1" showErrorMessage="1" prompt="Enter Ship To details in cells below" sqref="B201" xr:uid="{E6576FA9-6434-4E88-B1FF-E95E6B244A61}"/>
    <dataValidation allowBlank="1" showInputMessage="1" showErrorMessage="1" prompt="Enter Bill To and Ship To details in cells below. Enter invoice details in Invoice table starting in cell D7" sqref="B196" xr:uid="{6D9DF5D4-F289-43E1-8925-6C02D97C16A4}"/>
    <dataValidation allowBlank="1" showInputMessage="1" showErrorMessage="1" prompt="Enter Last Updated date in this cell" sqref="H9 G10" xr:uid="{00000000-0002-0000-0000-000002000000}"/>
  </dataValidations>
  <printOptions horizontalCentered="1"/>
  <pageMargins left="0.4" right="0.4" top="0.4" bottom="0.5" header="0.3" footer="0.3"/>
  <pageSetup scale="72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��< ? x m l   v e r s i o n = " 1 . 0 "   e n c o d i n g = " u t f - 1 6 " ? > < D a t a M a s h u p   x m l n s = " h t t p : / / s c h e m a s . m i c r o s o f t . c o m / D a t a M a s h u p " > A A A A A B U D A A B Q S w M E F A A C A A g A + F S y V u z 4 g 5 a l A A A A 9 g A A A B I A H A B D b 2 5 m a W c v U G F j a 2 F n Z S 5 4 b W w g o h g A K K A U A A A A A A A A A A A A A A A A A A A A A A A A A A A A h Y / N C o J A H M R f R f b u f p h E y N + V 6 J o Q R N F 1 W T d d 0 j X c t f X d O v R I v U J G W d 0 6 z s x v Y O Z + v U E 2 N H V w U Z 3 V r U k R w x Q F y s i 2 0 K Z M U e + O 4 Q J l H D Z C n k S p g h E 2 N h m s T l H l 3 D k h x H u P / Q y 3 X U k i S h k 5 5 O u t r F Q j Q m 2 s E 0 Y q 9 G k V / 1 u I w / 4 1 h k e Y s T m O a Y w p k M m E X J s v E I 1 7 n + m P C a u + d n 2 n u D L h c g d k k k D e H / g D U E s D B B Q A A g A I A P h U s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4 V L J W K I p H u A 4 A A A A R A A A A E w A c A E Z v c m 1 1 b G F z L 1 N l Y 3 R p b 2 4 x L m 0 g o h g A K K A U A A A A A A A A A A A A A A A A A A A A A A A A A A A A K 0 5 N L s n M z 1 M I h t C G 1 g B Q S w E C L Q A U A A I A C A D 4 V L J W 7 P i D l q U A A A D 2 A A A A E g A A A A A A A A A A A A A A A A A A A A A A Q 2 9 u Z m l n L 1 B h Y 2 t h Z 2 U u e G 1 s U E s B A i 0 A F A A C A A g A + F S y V g / K 6 a u k A A A A 6 Q A A A B M A A A A A A A A A A A A A A A A A 8 Q A A A F t D b 2 5 0 Z W 5 0 X 1 R 5 c G V z X S 5 4 b W x Q S w E C L Q A U A A I A C A D 4 V L J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q 6 b X h R B e u U y W 4 r Y C t i 6 0 2 w A A A A A C A A A A A A A Q Z g A A A A E A A C A A A A D l w H y t a c v E W g a p j B b N 1 T 4 0 z v V M Y 7 y n T E a v y w J E c k K l + A A A A A A O g A A A A A I A A C A A A A D g w 0 k b d y G E W + S P x m s 0 K u 7 T W L l e Y 6 2 e + c 8 Y s 8 f Q I v B I X V A A A A C 3 2 K 2 X 9 q x w 9 i 1 n a z m J 2 8 M d A R J W j k 3 8 q / e P 5 r X X 7 u i 5 6 P 2 H z Q j u G s G L G / z K B L + s k 7 q / p K u M 3 W O 8 u 0 j q R q d r Y N R 3 J R i y q D G Z V v V 2 q g h p j R V I E 0 A A A A D n K m s x 2 w C I 9 + l V v U f o 5 n S Y w e d / 7 c N t K g f 9 G d B J t b l Q n a n V 9 L 4 T R N Q 8 L j y + d 1 1 O A 2 o u 7 m 6 Q 2 D E G s j I D I G Q y n i a e < / D a t a M a s h u p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8DA1AD-325E-4E9E-AFBF-33FEDE432D5D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8038AAD6-79EE-4E76-BF9A-6CEFCA2B641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F690C80E-8408-4B2C-A3B1-348E2C5AE0B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E177F2-205C-40B1-9936-F0EC8EBA42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TM03986989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Product Price List</vt:lpstr>
      <vt:lpstr>ColumnTitle1</vt:lpstr>
      <vt:lpstr>'Product Price List'!Print_Titles</vt:lpstr>
      <vt:lpstr>RowTitleRegion1..F5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2019-06-20T07:43:58Z</dcterms:created>
  <dcterms:modified xsi:type="dcterms:W3CDTF">2023-06-07T22:12:33Z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